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CENÍKY\2026\SORTIMENTY\"/>
    </mc:Choice>
  </mc:AlternateContent>
  <xr:revisionPtr revIDLastSave="0" documentId="13_ncr:1_{C50F04BD-03A4-4F84-A326-AF2C5FE163FE}" xr6:coauthVersionLast="47" xr6:coauthVersionMax="47" xr10:uidLastSave="{00000000-0000-0000-0000-000000000000}"/>
  <bookViews>
    <workbookView xWindow="15" yWindow="7035" windowWidth="28725" windowHeight="7065" tabRatio="772" activeTab="1" xr2:uid="{D99F4BC1-ABA9-47C0-84A2-A0B58DBDC9F5}"/>
  </bookViews>
  <sheets>
    <sheet name="OBSAH" sheetId="30" r:id="rId1"/>
    <sheet name="Domácí telefony, přísl. a ND" sheetId="22" r:id="rId2"/>
    <sheet name="komponenty GARANT 2-BUS" sheetId="32" r:id="rId3"/>
    <sheet name="TT GARANT s přímou volbou" sheetId="33" r:id="rId4"/>
    <sheet name="TT GARANT s kódovou volbou" sheetId="34" r:id="rId5"/>
    <sheet name="komponenty KARAT 2-BUS" sheetId="25" r:id="rId6"/>
    <sheet name="TT KARAT ANTIKA s přímou volbou" sheetId="21" r:id="rId7"/>
    <sheet name="TT KARAT ANTIKA s kód. volbou" sheetId="26" r:id="rId8"/>
    <sheet name="komponenty GUARD 2-BUS" sheetId="27" r:id="rId9"/>
    <sheet name="tabla GUARD s přímou volbou" sheetId="23" r:id="rId10"/>
    <sheet name="tabla GUARD s kódovou volbou" sheetId="28" r:id="rId11"/>
  </sheets>
  <definedNames>
    <definedName name="_1_2Q2000CZ_FV_bez_61_a_ž_52_a_53">#REF!</definedName>
    <definedName name="_xlnm._FilterDatabase" localSheetId="6" hidden="1">'TT KARAT ANTIKA s přímou volbou'!$A$5:$BB$436</definedName>
    <definedName name="_xlnm.Print_Titles" localSheetId="10">'tabla GUARD s kódovou volbou'!$1:$4</definedName>
    <definedName name="_xlnm.Print_Titles" localSheetId="9">'tabla GUARD s přímou volbou'!$1:$4</definedName>
    <definedName name="_xlnm.Print_Titles" localSheetId="7">'TT KARAT ANTIKA s kód. volbou'!$1:$4</definedName>
    <definedName name="_xlnm.Print_Titles" localSheetId="6">'TT KARAT ANTIKA s přímou volbou'!$1:$4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3" i="22" l="1"/>
  <c r="D52" i="22"/>
  <c r="A330" i="33"/>
  <c r="A329" i="33"/>
  <c r="A328" i="33"/>
  <c r="A327" i="33"/>
  <c r="A326" i="33"/>
  <c r="A325" i="33"/>
  <c r="A324" i="33"/>
  <c r="A323" i="33"/>
  <c r="A322" i="33"/>
  <c r="A321" i="33"/>
  <c r="A320" i="33"/>
  <c r="A319" i="33"/>
  <c r="A318" i="33"/>
  <c r="A317" i="33"/>
  <c r="A316" i="33"/>
  <c r="A315" i="33"/>
  <c r="A314" i="33"/>
  <c r="A313" i="33"/>
  <c r="A312" i="33"/>
  <c r="A311" i="33"/>
  <c r="A310" i="33"/>
  <c r="A309" i="33"/>
  <c r="A308" i="33"/>
  <c r="A307" i="33"/>
  <c r="A306" i="33"/>
  <c r="A305" i="33"/>
  <c r="A304" i="33"/>
  <c r="A303" i="33"/>
  <c r="A302" i="33"/>
  <c r="A301" i="33"/>
  <c r="A300" i="33"/>
  <c r="A299" i="33"/>
  <c r="A298" i="33"/>
  <c r="A297" i="33"/>
  <c r="A296" i="33"/>
  <c r="A295" i="33"/>
  <c r="A294" i="33"/>
  <c r="A293" i="33"/>
  <c r="A292" i="33"/>
  <c r="A291" i="33"/>
  <c r="A290" i="33"/>
  <c r="A289" i="33"/>
  <c r="A288" i="33"/>
  <c r="A287" i="33"/>
  <c r="A286" i="33"/>
  <c r="A285" i="33"/>
  <c r="A284" i="33"/>
  <c r="A283" i="33"/>
  <c r="A282" i="33"/>
  <c r="A281" i="33"/>
  <c r="A280" i="33"/>
  <c r="A279" i="33"/>
  <c r="A278" i="33"/>
  <c r="A277" i="33"/>
  <c r="A276" i="33"/>
  <c r="A275" i="33"/>
  <c r="A274" i="33"/>
  <c r="A273" i="33"/>
  <c r="A272" i="33"/>
  <c r="A271" i="33"/>
  <c r="A270" i="33"/>
  <c r="A269" i="33"/>
  <c r="A268" i="33"/>
  <c r="A267" i="33"/>
  <c r="A266" i="33"/>
  <c r="A265" i="33"/>
  <c r="A264" i="33"/>
  <c r="A263" i="33"/>
  <c r="A262" i="33"/>
  <c r="A261" i="33"/>
  <c r="A260" i="33"/>
  <c r="A259" i="33"/>
  <c r="A258" i="33"/>
  <c r="A257" i="33"/>
  <c r="A256" i="33"/>
  <c r="A255" i="33"/>
  <c r="A254" i="33"/>
  <c r="A253" i="33"/>
  <c r="A252" i="33"/>
  <c r="A251" i="33"/>
  <c r="A250" i="33"/>
  <c r="A249" i="33"/>
  <c r="A248" i="33"/>
  <c r="A247" i="33"/>
  <c r="A246" i="33"/>
  <c r="A245" i="33"/>
  <c r="A244" i="33"/>
  <c r="A243" i="33"/>
  <c r="A242" i="33"/>
  <c r="A241" i="33"/>
  <c r="A240" i="33"/>
  <c r="A239" i="33"/>
  <c r="A238" i="33"/>
  <c r="A237" i="33"/>
  <c r="A236" i="33"/>
  <c r="A235" i="33"/>
  <c r="A234" i="33"/>
  <c r="A233" i="33"/>
  <c r="A232" i="33"/>
  <c r="A231" i="33"/>
  <c r="A230" i="33"/>
  <c r="A229" i="33"/>
  <c r="A228" i="33"/>
  <c r="A227" i="33"/>
  <c r="A226" i="33"/>
  <c r="A225" i="33"/>
  <c r="A224" i="33"/>
  <c r="A223" i="33"/>
  <c r="A222" i="33"/>
  <c r="A221" i="33"/>
  <c r="A220" i="33"/>
  <c r="A219" i="33"/>
  <c r="A218" i="33"/>
  <c r="A217" i="33"/>
  <c r="A216" i="33"/>
  <c r="A215" i="33"/>
  <c r="A214" i="33"/>
  <c r="A213" i="33"/>
  <c r="A212" i="33"/>
  <c r="A211" i="33"/>
  <c r="A210" i="33"/>
  <c r="A209" i="33"/>
  <c r="A208" i="33"/>
  <c r="A207" i="33"/>
  <c r="A206" i="33"/>
  <c r="A205" i="33"/>
  <c r="A204" i="33"/>
  <c r="A203" i="33"/>
  <c r="A202" i="33"/>
  <c r="A201" i="33"/>
  <c r="A200" i="33"/>
  <c r="A199" i="33"/>
  <c r="A198" i="33"/>
  <c r="A197" i="33"/>
  <c r="A196" i="33"/>
  <c r="A195" i="33"/>
  <c r="A194" i="33"/>
  <c r="A193" i="33"/>
  <c r="A192" i="33"/>
  <c r="A191" i="33"/>
  <c r="A190" i="33"/>
  <c r="A189" i="33"/>
  <c r="A188" i="33"/>
  <c r="A187" i="33"/>
  <c r="A186" i="33"/>
  <c r="A185" i="33"/>
  <c r="A184" i="33"/>
  <c r="A183" i="33"/>
  <c r="A182" i="33"/>
  <c r="A181" i="33"/>
  <c r="A180" i="33"/>
  <c r="A179" i="33"/>
  <c r="A178" i="33"/>
  <c r="A177" i="33"/>
  <c r="A176" i="33"/>
  <c r="A175" i="33"/>
  <c r="A174" i="33"/>
  <c r="A173" i="33"/>
  <c r="A172" i="33"/>
  <c r="A171" i="33"/>
  <c r="A170" i="33"/>
  <c r="A169" i="33"/>
  <c r="A168" i="33"/>
  <c r="A167" i="33"/>
  <c r="A166" i="33"/>
  <c r="A165" i="33"/>
  <c r="A164" i="33"/>
  <c r="A163" i="33"/>
  <c r="A162" i="33"/>
  <c r="A161" i="33"/>
  <c r="A160" i="33"/>
  <c r="A159" i="33"/>
  <c r="A158" i="33"/>
  <c r="A157" i="33"/>
  <c r="A156" i="33"/>
  <c r="A155" i="33"/>
  <c r="A154" i="33"/>
  <c r="A153" i="33"/>
  <c r="A152" i="33"/>
  <c r="A151" i="33"/>
  <c r="A150" i="33"/>
  <c r="A149" i="33"/>
  <c r="A148" i="33"/>
  <c r="A147" i="33"/>
  <c r="A146" i="33"/>
  <c r="A145" i="33"/>
  <c r="A144" i="33"/>
  <c r="A143" i="33"/>
  <c r="A142" i="33"/>
  <c r="A141" i="33"/>
  <c r="A140" i="33"/>
  <c r="A139" i="33"/>
  <c r="A138" i="33"/>
  <c r="A137" i="33"/>
  <c r="A136" i="33"/>
  <c r="A135" i="33"/>
  <c r="A134" i="33"/>
  <c r="A133" i="33"/>
  <c r="A132" i="33"/>
  <c r="A131" i="33"/>
  <c r="A130" i="33"/>
  <c r="A129" i="33"/>
  <c r="A128" i="33"/>
  <c r="A127" i="33"/>
  <c r="A126" i="33"/>
  <c r="A125" i="33"/>
  <c r="A124" i="33"/>
  <c r="A123" i="33"/>
  <c r="A122" i="33"/>
  <c r="A121" i="33"/>
  <c r="A120" i="33"/>
  <c r="A119" i="33"/>
  <c r="A118" i="33"/>
  <c r="A117" i="33"/>
  <c r="A116" i="33"/>
  <c r="A115" i="33"/>
  <c r="A114" i="33"/>
  <c r="A113" i="33"/>
  <c r="A112" i="33"/>
  <c r="A111" i="33"/>
  <c r="A110" i="33"/>
  <c r="A109" i="33"/>
  <c r="A108" i="33"/>
  <c r="A107" i="33"/>
  <c r="A106" i="33"/>
  <c r="A105" i="33"/>
  <c r="A104" i="33"/>
  <c r="A103" i="33"/>
  <c r="A102" i="33"/>
  <c r="A101" i="33"/>
  <c r="A100" i="33"/>
  <c r="A99" i="33"/>
  <c r="A98" i="33"/>
  <c r="A97" i="33"/>
  <c r="A96" i="33"/>
  <c r="A95" i="33"/>
  <c r="A94" i="33"/>
  <c r="A93" i="33"/>
  <c r="A92" i="33"/>
  <c r="A91" i="33"/>
  <c r="A90" i="33"/>
  <c r="A89" i="33"/>
  <c r="A88" i="33"/>
  <c r="A87" i="33"/>
  <c r="A86" i="33"/>
  <c r="A85" i="33"/>
  <c r="A84" i="33"/>
  <c r="A83" i="33"/>
  <c r="A82" i="33"/>
  <c r="A81" i="33"/>
  <c r="A80" i="33"/>
  <c r="A79" i="33"/>
  <c r="A78" i="33"/>
  <c r="A77" i="33"/>
  <c r="A76" i="33"/>
  <c r="A75" i="33"/>
  <c r="A74" i="33"/>
  <c r="A73" i="33"/>
  <c r="A72" i="33"/>
  <c r="A71" i="33"/>
  <c r="A70" i="33"/>
  <c r="A69" i="33"/>
  <c r="A68" i="33"/>
  <c r="A67" i="33"/>
  <c r="A66" i="33"/>
  <c r="A65" i="33"/>
  <c r="A64" i="33"/>
  <c r="A63" i="33"/>
  <c r="A62" i="33"/>
  <c r="A61" i="33"/>
  <c r="A60" i="33"/>
  <c r="A59" i="33"/>
  <c r="A58" i="33"/>
  <c r="A57" i="33"/>
  <c r="A56" i="33"/>
  <c r="A55" i="33"/>
  <c r="A54" i="33"/>
  <c r="A53" i="33"/>
  <c r="A52" i="33"/>
  <c r="A51" i="33"/>
  <c r="A50" i="33"/>
  <c r="A49" i="33"/>
  <c r="A48" i="33"/>
  <c r="A47" i="33"/>
  <c r="A46" i="33"/>
  <c r="A45" i="33"/>
  <c r="A44" i="33"/>
  <c r="A43" i="33"/>
  <c r="A42" i="33"/>
  <c r="A41" i="33"/>
  <c r="A40" i="33"/>
  <c r="A39" i="33"/>
  <c r="A38" i="33"/>
  <c r="A37" i="33"/>
  <c r="A36" i="33"/>
  <c r="A35" i="33"/>
  <c r="A34" i="33"/>
  <c r="A33" i="33"/>
  <c r="A32" i="33"/>
  <c r="A31" i="33"/>
  <c r="A30" i="33"/>
  <c r="A29" i="33"/>
  <c r="A28" i="33"/>
  <c r="A27" i="33"/>
  <c r="A26" i="33"/>
  <c r="A25" i="33"/>
  <c r="A24" i="33"/>
  <c r="A23" i="33"/>
  <c r="A22" i="33"/>
  <c r="A21" i="33"/>
  <c r="A20" i="33"/>
  <c r="A19" i="33"/>
  <c r="A18" i="33"/>
  <c r="A17" i="33"/>
  <c r="A16" i="33"/>
  <c r="A15" i="33"/>
  <c r="A14" i="33"/>
  <c r="A13" i="33"/>
  <c r="A12" i="33"/>
  <c r="A11" i="33"/>
  <c r="A10" i="33"/>
  <c r="A9" i="33"/>
  <c r="A8" i="33"/>
  <c r="A7" i="33"/>
  <c r="A6" i="33"/>
  <c r="A5" i="33"/>
  <c r="G40" i="26"/>
  <c r="X98" i="23"/>
  <c r="H69" i="33"/>
  <c r="G69" i="33"/>
  <c r="F69" i="33"/>
  <c r="H60" i="33"/>
  <c r="G60" i="33"/>
  <c r="F60" i="33"/>
  <c r="H51" i="33"/>
  <c r="G51" i="33"/>
  <c r="F51" i="33"/>
  <c r="H42" i="33"/>
  <c r="G42" i="33"/>
  <c r="F42" i="33"/>
  <c r="H33" i="33"/>
  <c r="G33" i="33"/>
  <c r="F33" i="33"/>
  <c r="H24" i="33"/>
  <c r="G24" i="33"/>
  <c r="F24" i="33"/>
  <c r="H15" i="33"/>
  <c r="G15" i="33"/>
  <c r="F15"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8" i="33"/>
  <c r="G67" i="33"/>
  <c r="G66" i="33"/>
  <c r="G65" i="33"/>
  <c r="G64" i="33"/>
  <c r="G63" i="33"/>
  <c r="G62" i="33"/>
  <c r="G61" i="33"/>
  <c r="G59" i="33"/>
  <c r="G58" i="33"/>
  <c r="G57" i="33"/>
  <c r="G56" i="33"/>
  <c r="G55" i="33"/>
  <c r="G54" i="33"/>
  <c r="G53" i="33"/>
  <c r="G52" i="33"/>
  <c r="G50" i="33"/>
  <c r="G49" i="33"/>
  <c r="G48" i="33"/>
  <c r="G47" i="33"/>
  <c r="G46" i="33"/>
  <c r="G45" i="33"/>
  <c r="G44" i="33"/>
  <c r="G43" i="33"/>
  <c r="G41" i="33"/>
  <c r="G40" i="33"/>
  <c r="G39" i="33"/>
  <c r="G38" i="33"/>
  <c r="G37" i="33"/>
  <c r="G36" i="33"/>
  <c r="G35" i="33"/>
  <c r="G34" i="33"/>
  <c r="G32" i="33"/>
  <c r="G31" i="33"/>
  <c r="G30" i="33"/>
  <c r="G29" i="33"/>
  <c r="G28" i="33"/>
  <c r="G27" i="33"/>
  <c r="G26" i="33"/>
  <c r="G25" i="33"/>
  <c r="G23" i="33"/>
  <c r="G22" i="33"/>
  <c r="G21" i="33"/>
  <c r="G20" i="33"/>
  <c r="G19" i="33"/>
  <c r="G18" i="33"/>
  <c r="G17" i="33"/>
  <c r="G16" i="33"/>
  <c r="G14" i="33"/>
  <c r="G13" i="33"/>
  <c r="G12" i="33"/>
  <c r="G11" i="33"/>
  <c r="G10" i="33"/>
  <c r="G9" i="33"/>
  <c r="G8" i="33"/>
  <c r="G7" i="33"/>
  <c r="G6" i="33"/>
  <c r="G5" i="33"/>
  <c r="H8" i="33"/>
  <c r="F8" i="33"/>
  <c r="H330" i="33"/>
  <c r="H329" i="33"/>
  <c r="H328" i="33"/>
  <c r="H327" i="33"/>
  <c r="H326" i="33"/>
  <c r="H325" i="33"/>
  <c r="H324" i="33"/>
  <c r="H323" i="33"/>
  <c r="H322" i="33"/>
  <c r="H321" i="33"/>
  <c r="H320" i="33"/>
  <c r="H319" i="33"/>
  <c r="H318" i="33"/>
  <c r="H317" i="33"/>
  <c r="H316" i="33"/>
  <c r="H315" i="33"/>
  <c r="H314" i="33"/>
  <c r="H313" i="33"/>
  <c r="H312" i="33"/>
  <c r="H311" i="33"/>
  <c r="H310" i="33"/>
  <c r="H309" i="33"/>
  <c r="H308" i="33"/>
  <c r="H307" i="33"/>
  <c r="H306" i="33"/>
  <c r="H305" i="33"/>
  <c r="H304" i="33"/>
  <c r="H303" i="33"/>
  <c r="H302" i="33"/>
  <c r="H301" i="33"/>
  <c r="H300" i="33"/>
  <c r="H299" i="33"/>
  <c r="H298" i="33"/>
  <c r="H297" i="33"/>
  <c r="H296" i="33"/>
  <c r="H295" i="33"/>
  <c r="H294" i="33"/>
  <c r="H293" i="33"/>
  <c r="H292" i="33"/>
  <c r="H291" i="33"/>
  <c r="H290" i="33"/>
  <c r="H289" i="33"/>
  <c r="H288" i="33"/>
  <c r="H287" i="33"/>
  <c r="H286" i="33"/>
  <c r="H285" i="33"/>
  <c r="H284" i="33"/>
  <c r="H283" i="33"/>
  <c r="H282" i="33"/>
  <c r="H281" i="33"/>
  <c r="H280" i="33"/>
  <c r="H279" i="33"/>
  <c r="H278" i="33"/>
  <c r="H277" i="33"/>
  <c r="H276" i="33"/>
  <c r="H275" i="33"/>
  <c r="H274" i="33"/>
  <c r="H273" i="33"/>
  <c r="H272" i="33"/>
  <c r="H271" i="33"/>
  <c r="H270" i="33"/>
  <c r="H269" i="33"/>
  <c r="H268" i="33"/>
  <c r="H267" i="33"/>
  <c r="H266" i="33"/>
  <c r="H265" i="33"/>
  <c r="H264" i="33"/>
  <c r="H263" i="33"/>
  <c r="H262" i="33"/>
  <c r="H261" i="33"/>
  <c r="H260" i="33"/>
  <c r="H259" i="33"/>
  <c r="H258" i="33"/>
  <c r="H257" i="33"/>
  <c r="H256" i="33"/>
  <c r="H255" i="33"/>
  <c r="H254" i="33"/>
  <c r="H253" i="33"/>
  <c r="H252" i="33"/>
  <c r="H251" i="33"/>
  <c r="H250" i="33"/>
  <c r="H249" i="33"/>
  <c r="H248" i="33"/>
  <c r="H247" i="33"/>
  <c r="H246" i="33"/>
  <c r="H245" i="33"/>
  <c r="H244" i="33"/>
  <c r="H243" i="33"/>
  <c r="H242" i="33"/>
  <c r="H241" i="33"/>
  <c r="H240" i="33"/>
  <c r="H239" i="33"/>
  <c r="H238" i="33"/>
  <c r="H237" i="33"/>
  <c r="H236" i="33"/>
  <c r="H235" i="33"/>
  <c r="H234" i="33"/>
  <c r="H233" i="33"/>
  <c r="H232" i="33"/>
  <c r="H231" i="33"/>
  <c r="H230" i="33"/>
  <c r="H229" i="33"/>
  <c r="H228" i="33"/>
  <c r="H227" i="33"/>
  <c r="H226" i="33"/>
  <c r="H225" i="33"/>
  <c r="H224" i="33"/>
  <c r="H223" i="33"/>
  <c r="H222" i="33"/>
  <c r="H221" i="33"/>
  <c r="H220" i="33"/>
  <c r="H219" i="33"/>
  <c r="H218" i="33"/>
  <c r="H217" i="33"/>
  <c r="H216" i="33"/>
  <c r="H215" i="33"/>
  <c r="H214" i="33"/>
  <c r="H213" i="33"/>
  <c r="H212" i="33"/>
  <c r="H211" i="33"/>
  <c r="H210" i="33"/>
  <c r="H209" i="33"/>
  <c r="H208" i="33"/>
  <c r="H207" i="33"/>
  <c r="H206" i="33"/>
  <c r="H205" i="33"/>
  <c r="H204" i="33"/>
  <c r="H203" i="33"/>
  <c r="H202" i="33"/>
  <c r="H201" i="33"/>
  <c r="H200" i="33"/>
  <c r="H199" i="33"/>
  <c r="H198" i="33"/>
  <c r="H197" i="33"/>
  <c r="H196" i="33"/>
  <c r="H195" i="33"/>
  <c r="H194" i="33"/>
  <c r="H193" i="33"/>
  <c r="H192" i="33"/>
  <c r="H191" i="33"/>
  <c r="H190" i="33"/>
  <c r="H189" i="33"/>
  <c r="H188" i="33"/>
  <c r="H187" i="33"/>
  <c r="H186" i="33"/>
  <c r="H185" i="33"/>
  <c r="H184" i="33"/>
  <c r="H183" i="33"/>
  <c r="H182" i="33"/>
  <c r="H181" i="33"/>
  <c r="H180" i="33"/>
  <c r="H179" i="33"/>
  <c r="H178" i="33"/>
  <c r="H177" i="33"/>
  <c r="H176" i="33"/>
  <c r="H175" i="33"/>
  <c r="H174" i="33"/>
  <c r="H173" i="33"/>
  <c r="H172" i="33"/>
  <c r="H171" i="33"/>
  <c r="H170" i="33"/>
  <c r="H169" i="33"/>
  <c r="H168" i="33"/>
  <c r="H167" i="33"/>
  <c r="H166" i="33"/>
  <c r="H165" i="33"/>
  <c r="H164" i="33"/>
  <c r="H163" i="33"/>
  <c r="H162" i="33"/>
  <c r="H161" i="33"/>
  <c r="H160" i="33"/>
  <c r="H159" i="33"/>
  <c r="H158" i="33"/>
  <c r="H157" i="33"/>
  <c r="H156" i="33"/>
  <c r="H155" i="33"/>
  <c r="H154" i="33"/>
  <c r="H153" i="33"/>
  <c r="H152" i="33"/>
  <c r="H151" i="33"/>
  <c r="H150" i="33"/>
  <c r="H149" i="33"/>
  <c r="H148" i="33"/>
  <c r="H147" i="33"/>
  <c r="H146" i="33"/>
  <c r="H145" i="33"/>
  <c r="H144" i="33"/>
  <c r="H143" i="33"/>
  <c r="H142" i="33"/>
  <c r="H141" i="33"/>
  <c r="H140" i="33"/>
  <c r="H139" i="33"/>
  <c r="H138" i="33"/>
  <c r="H137" i="33"/>
  <c r="H136" i="33"/>
  <c r="H135" i="33"/>
  <c r="H134" i="33"/>
  <c r="H133" i="33"/>
  <c r="H132" i="33"/>
  <c r="H131" i="33"/>
  <c r="H130" i="33"/>
  <c r="H129" i="33"/>
  <c r="H128" i="33"/>
  <c r="H127" i="33"/>
  <c r="H126" i="33"/>
  <c r="H125" i="33"/>
  <c r="H124" i="33"/>
  <c r="H123" i="33"/>
  <c r="H122" i="33"/>
  <c r="H121" i="33"/>
  <c r="H120" i="33"/>
  <c r="H119" i="33"/>
  <c r="H118" i="33"/>
  <c r="H117" i="33"/>
  <c r="H116" i="33"/>
  <c r="H115" i="33"/>
  <c r="H114" i="33"/>
  <c r="H113" i="33"/>
  <c r="H112" i="33"/>
  <c r="H111" i="33"/>
  <c r="H110" i="33"/>
  <c r="H109" i="33"/>
  <c r="H108" i="33"/>
  <c r="H107" i="33"/>
  <c r="H106" i="33"/>
  <c r="H105" i="33"/>
  <c r="H104" i="33"/>
  <c r="H103" i="33"/>
  <c r="H102" i="33"/>
  <c r="H101" i="33"/>
  <c r="H100" i="33"/>
  <c r="H99" i="33"/>
  <c r="H98" i="33"/>
  <c r="H97" i="33"/>
  <c r="H96" i="33"/>
  <c r="H95" i="33"/>
  <c r="H94" i="33"/>
  <c r="H93" i="33"/>
  <c r="H92" i="33"/>
  <c r="H91" i="33"/>
  <c r="H90" i="33"/>
  <c r="H89" i="33"/>
  <c r="H88" i="33"/>
  <c r="H87" i="33"/>
  <c r="H86" i="33"/>
  <c r="H85" i="33"/>
  <c r="H84" i="33"/>
  <c r="H83" i="33"/>
  <c r="H82" i="33"/>
  <c r="H81" i="33"/>
  <c r="H80" i="33"/>
  <c r="H79" i="33"/>
  <c r="H78" i="33"/>
  <c r="H77" i="33"/>
  <c r="H76" i="33"/>
  <c r="H75" i="33"/>
  <c r="H74" i="33"/>
  <c r="H73" i="33"/>
  <c r="H72" i="33"/>
  <c r="H71" i="33"/>
  <c r="H70" i="33"/>
  <c r="H68" i="33"/>
  <c r="H67" i="33"/>
  <c r="H66" i="33"/>
  <c r="H65" i="33"/>
  <c r="H64" i="33"/>
  <c r="H63" i="33"/>
  <c r="H62" i="33"/>
  <c r="H61" i="33"/>
  <c r="H59" i="33"/>
  <c r="H58" i="33"/>
  <c r="H57" i="33"/>
  <c r="H56" i="33"/>
  <c r="H55" i="33"/>
  <c r="H54" i="33"/>
  <c r="H53" i="33"/>
  <c r="H52" i="33"/>
  <c r="H50" i="33"/>
  <c r="H49" i="33"/>
  <c r="H48" i="33"/>
  <c r="H47" i="33"/>
  <c r="H46" i="33"/>
  <c r="H45" i="33"/>
  <c r="H44" i="33"/>
  <c r="H43" i="33"/>
  <c r="H41" i="33"/>
  <c r="H40" i="33"/>
  <c r="H39" i="33"/>
  <c r="H38" i="33"/>
  <c r="H37" i="33"/>
  <c r="H36" i="33"/>
  <c r="H35" i="33"/>
  <c r="H34" i="33"/>
  <c r="H32" i="33"/>
  <c r="H31" i="33"/>
  <c r="H30" i="33"/>
  <c r="H29" i="33"/>
  <c r="H28" i="33"/>
  <c r="H27" i="33"/>
  <c r="H26" i="33"/>
  <c r="H25" i="33"/>
  <c r="H23" i="33"/>
  <c r="H22" i="33"/>
  <c r="H21" i="33"/>
  <c r="H20" i="33"/>
  <c r="H19" i="33"/>
  <c r="H18" i="33"/>
  <c r="H17" i="33"/>
  <c r="H16" i="33"/>
  <c r="H14" i="33"/>
  <c r="H13" i="33"/>
  <c r="H12" i="33"/>
  <c r="H11" i="33"/>
  <c r="H10" i="33"/>
  <c r="H9" i="33"/>
  <c r="H7" i="33"/>
  <c r="H6" i="33"/>
  <c r="H5" i="33"/>
  <c r="AK4" i="34"/>
  <c r="AK27" i="34"/>
  <c r="AG4" i="34"/>
  <c r="AG27" i="34" s="1"/>
  <c r="AB4" i="34"/>
  <c r="AB27" i="34" s="1"/>
  <c r="N4" i="34"/>
  <c r="D17" i="34" s="1"/>
  <c r="S4" i="34"/>
  <c r="S27" i="34" s="1"/>
  <c r="W4" i="34"/>
  <c r="W27" i="34"/>
  <c r="AQ4" i="33"/>
  <c r="AQ331" i="33"/>
  <c r="AC4" i="33"/>
  <c r="AC331" i="33" s="1"/>
  <c r="P4" i="33"/>
  <c r="P331" i="33"/>
  <c r="H4" i="34"/>
  <c r="AL4" i="34"/>
  <c r="AL27" i="34"/>
  <c r="AH4" i="34"/>
  <c r="AH27" i="34" s="1"/>
  <c r="AC4" i="34"/>
  <c r="AC27" i="34" s="1"/>
  <c r="X4" i="34"/>
  <c r="X27" i="34"/>
  <c r="T4" i="34"/>
  <c r="T27" i="34"/>
  <c r="O4" i="34"/>
  <c r="O27" i="34"/>
  <c r="E26" i="34"/>
  <c r="E25" i="34"/>
  <c r="E24" i="34"/>
  <c r="E23" i="34"/>
  <c r="E22" i="34"/>
  <c r="E21" i="34"/>
  <c r="E20" i="34"/>
  <c r="E19" i="34"/>
  <c r="E18" i="34"/>
  <c r="E17" i="34"/>
  <c r="E10" i="34"/>
  <c r="E9" i="34"/>
  <c r="E8" i="34"/>
  <c r="E7" i="34"/>
  <c r="E6" i="34"/>
  <c r="E5" i="34"/>
  <c r="I4" i="34"/>
  <c r="I27" i="34"/>
  <c r="G4" i="34"/>
  <c r="E16" i="34"/>
  <c r="E15" i="34"/>
  <c r="E14" i="34"/>
  <c r="E13" i="34"/>
  <c r="E12" i="34"/>
  <c r="E11" i="34"/>
  <c r="AJ4" i="34"/>
  <c r="AJ27" i="34"/>
  <c r="AI4" i="34"/>
  <c r="AI27" i="34"/>
  <c r="AF4" i="34"/>
  <c r="AF27" i="34"/>
  <c r="AE4" i="34"/>
  <c r="AE27" i="34" s="1"/>
  <c r="AD4" i="34"/>
  <c r="AD27" i="34"/>
  <c r="AA4" i="34"/>
  <c r="AA27" i="34"/>
  <c r="Z4" i="34"/>
  <c r="Z27" i="34"/>
  <c r="Y4" i="34"/>
  <c r="Y27" i="34"/>
  <c r="V4" i="34"/>
  <c r="V27" i="34"/>
  <c r="U4" i="34"/>
  <c r="U27" i="34" s="1"/>
  <c r="R4" i="34"/>
  <c r="R27" i="34" s="1"/>
  <c r="Q4" i="34"/>
  <c r="Q27" i="34"/>
  <c r="P4" i="34"/>
  <c r="P27" i="34"/>
  <c r="M4" i="34"/>
  <c r="M27" i="34" s="1"/>
  <c r="L4" i="34"/>
  <c r="L27" i="34" s="1"/>
  <c r="K4" i="34"/>
  <c r="K27" i="34"/>
  <c r="J4" i="34"/>
  <c r="J27" i="34"/>
  <c r="F4" i="34"/>
  <c r="F27" i="34"/>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8" i="33"/>
  <c r="F67" i="33"/>
  <c r="F66" i="33"/>
  <c r="F65" i="33"/>
  <c r="F64" i="33"/>
  <c r="F63" i="33"/>
  <c r="F62" i="33"/>
  <c r="F61" i="33"/>
  <c r="F59" i="33"/>
  <c r="F58" i="33"/>
  <c r="F57" i="33"/>
  <c r="F56" i="33"/>
  <c r="F55" i="33"/>
  <c r="F54" i="33"/>
  <c r="F53" i="33"/>
  <c r="F52" i="33"/>
  <c r="F50" i="33"/>
  <c r="F49" i="33"/>
  <c r="F48" i="33"/>
  <c r="F47" i="33"/>
  <c r="F46" i="33"/>
  <c r="F45" i="33"/>
  <c r="F44" i="33"/>
  <c r="F43" i="33"/>
  <c r="F41" i="33"/>
  <c r="F40" i="33"/>
  <c r="F39" i="33"/>
  <c r="F38" i="33"/>
  <c r="F37" i="33"/>
  <c r="F36" i="33"/>
  <c r="F35" i="33"/>
  <c r="F34" i="33"/>
  <c r="F32" i="33"/>
  <c r="F31" i="33"/>
  <c r="F30" i="33"/>
  <c r="F29" i="33"/>
  <c r="F28" i="33"/>
  <c r="F27" i="33"/>
  <c r="F26" i="33"/>
  <c r="F25" i="33"/>
  <c r="F23" i="33"/>
  <c r="F22" i="33"/>
  <c r="F21" i="33"/>
  <c r="AO4" i="33"/>
  <c r="AO331" i="33"/>
  <c r="AP4" i="33"/>
  <c r="AP331" i="33"/>
  <c r="AR4" i="33"/>
  <c r="AR331" i="33"/>
  <c r="AN4" i="33"/>
  <c r="AN331" i="33"/>
  <c r="AM4" i="33"/>
  <c r="AM331" i="33" s="1"/>
  <c r="AL4" i="33"/>
  <c r="AL331" i="33"/>
  <c r="AK4" i="33"/>
  <c r="AK331" i="33"/>
  <c r="AJ4" i="33"/>
  <c r="AJ331" i="33" s="1"/>
  <c r="AI4" i="33"/>
  <c r="AI331" i="33" s="1"/>
  <c r="AH4" i="33"/>
  <c r="AH331" i="33"/>
  <c r="AG4" i="33"/>
  <c r="AG331" i="33"/>
  <c r="AF4" i="33"/>
  <c r="AF331" i="33" s="1"/>
  <c r="AE4" i="33"/>
  <c r="AE331" i="33"/>
  <c r="AD4" i="33"/>
  <c r="AD331" i="33"/>
  <c r="AB4" i="33"/>
  <c r="AB331" i="33" s="1"/>
  <c r="AA4" i="33"/>
  <c r="AA331" i="33"/>
  <c r="Z4" i="33"/>
  <c r="Z331" i="33"/>
  <c r="Y4" i="33"/>
  <c r="Y331" i="33"/>
  <c r="X4" i="33"/>
  <c r="X331" i="33" s="1"/>
  <c r="W4" i="33"/>
  <c r="W331" i="33"/>
  <c r="V4" i="33"/>
  <c r="V331" i="33"/>
  <c r="U4" i="33"/>
  <c r="U331" i="33"/>
  <c r="T4" i="33"/>
  <c r="S4" i="33"/>
  <c r="S331" i="33"/>
  <c r="R4" i="33"/>
  <c r="R331" i="33" s="1"/>
  <c r="Q4" i="33"/>
  <c r="Q331" i="33"/>
  <c r="O4" i="33"/>
  <c r="O331" i="33" s="1"/>
  <c r="N4" i="33"/>
  <c r="M4" i="33"/>
  <c r="M331" i="33"/>
  <c r="L4" i="33"/>
  <c r="L331" i="33" s="1"/>
  <c r="K4" i="33"/>
  <c r="E67" i="33" s="1"/>
  <c r="J4" i="33"/>
  <c r="I4" i="33"/>
  <c r="F6" i="33"/>
  <c r="F11" i="33"/>
  <c r="F16" i="33"/>
  <c r="F19" i="33"/>
  <c r="F20" i="33"/>
  <c r="F18" i="33"/>
  <c r="F17" i="33"/>
  <c r="F14" i="33"/>
  <c r="F13" i="33"/>
  <c r="F12" i="33"/>
  <c r="F10" i="33"/>
  <c r="F9" i="33"/>
  <c r="F7" i="33"/>
  <c r="F5" i="33"/>
  <c r="G4" i="21"/>
  <c r="G4" i="28"/>
  <c r="H4" i="28"/>
  <c r="H29" i="28"/>
  <c r="F5" i="28"/>
  <c r="F6" i="28"/>
  <c r="F7" i="28"/>
  <c r="F8" i="28"/>
  <c r="F9" i="28"/>
  <c r="F10" i="28"/>
  <c r="F11" i="28"/>
  <c r="F12" i="28"/>
  <c r="F13" i="28"/>
  <c r="F14" i="28"/>
  <c r="F15" i="28"/>
  <c r="F16" i="28"/>
  <c r="F17" i="28"/>
  <c r="F18" i="28"/>
  <c r="F19" i="28"/>
  <c r="F20" i="28"/>
  <c r="F21" i="28"/>
  <c r="F22" i="28"/>
  <c r="F23" i="28"/>
  <c r="F24" i="28"/>
  <c r="F25" i="28"/>
  <c r="F26" i="28"/>
  <c r="F27" i="28"/>
  <c r="F28" i="28"/>
  <c r="H4" i="23"/>
  <c r="I4" i="23"/>
  <c r="I98" i="23"/>
  <c r="J4" i="23"/>
  <c r="K4" i="23"/>
  <c r="K98" i="23"/>
  <c r="L4" i="23"/>
  <c r="L98" i="23" s="1"/>
  <c r="M4" i="23"/>
  <c r="I4" i="28"/>
  <c r="M98" i="23"/>
  <c r="N4" i="23"/>
  <c r="N98" i="23" s="1"/>
  <c r="O4" i="23"/>
  <c r="O98" i="23"/>
  <c r="K4" i="28"/>
  <c r="K29" i="28" s="1"/>
  <c r="P4" i="23"/>
  <c r="P98" i="23" s="1"/>
  <c r="Q4" i="23"/>
  <c r="Q98" i="23" s="1"/>
  <c r="R4" i="23"/>
  <c r="N4" i="28" s="1"/>
  <c r="N29" i="28" s="1"/>
  <c r="R98" i="23"/>
  <c r="S4" i="23"/>
  <c r="S98" i="23"/>
  <c r="O4" i="28"/>
  <c r="O29" i="28" s="1"/>
  <c r="T4" i="23"/>
  <c r="P4" i="28" s="1"/>
  <c r="P29" i="28" s="1"/>
  <c r="T98" i="23"/>
  <c r="U4" i="23"/>
  <c r="U98" i="23" s="1"/>
  <c r="Q4" i="28"/>
  <c r="Q29" i="28" s="1"/>
  <c r="V4" i="23"/>
  <c r="V98" i="23" s="1"/>
  <c r="R4" i="28"/>
  <c r="R29" i="28"/>
  <c r="W4" i="23"/>
  <c r="S4" i="28" s="1"/>
  <c r="S29" i="28" s="1"/>
  <c r="W98" i="23"/>
  <c r="X4" i="23"/>
  <c r="T4" i="28" s="1"/>
  <c r="T29" i="28" s="1"/>
  <c r="Y4" i="23"/>
  <c r="U4" i="28" s="1"/>
  <c r="U29" i="28" s="1"/>
  <c r="Z4" i="23"/>
  <c r="Z98" i="23" s="1"/>
  <c r="V4" i="28"/>
  <c r="V29" i="28"/>
  <c r="G5" i="23"/>
  <c r="G6" i="23"/>
  <c r="G7" i="23"/>
  <c r="G8" i="23"/>
  <c r="G9" i="23"/>
  <c r="G10" i="23"/>
  <c r="G11" i="23"/>
  <c r="G12" i="23"/>
  <c r="G13" i="23"/>
  <c r="G14" i="23"/>
  <c r="G15" i="23"/>
  <c r="G16" i="23"/>
  <c r="G17" i="23"/>
  <c r="G18" i="23"/>
  <c r="G19" i="23"/>
  <c r="G20" i="23"/>
  <c r="G21" i="23"/>
  <c r="G22" i="23"/>
  <c r="G23" i="23"/>
  <c r="G24" i="23"/>
  <c r="G25" i="23"/>
  <c r="G26" i="23"/>
  <c r="G27" i="23"/>
  <c r="G28" i="23"/>
  <c r="G29" i="23"/>
  <c r="G30" i="23"/>
  <c r="G31" i="23"/>
  <c r="G32" i="23"/>
  <c r="G33" i="23"/>
  <c r="G34" i="23"/>
  <c r="G35" i="23"/>
  <c r="G36" i="23"/>
  <c r="G37" i="23"/>
  <c r="G38" i="23"/>
  <c r="G39" i="23"/>
  <c r="G40" i="23"/>
  <c r="G41" i="23"/>
  <c r="G42" i="23"/>
  <c r="G43" i="23"/>
  <c r="G44" i="23"/>
  <c r="G45" i="23"/>
  <c r="G46" i="23"/>
  <c r="G47" i="23"/>
  <c r="G48" i="23"/>
  <c r="G49" i="23"/>
  <c r="G50" i="23"/>
  <c r="G51" i="23"/>
  <c r="G52" i="23"/>
  <c r="G53" i="23"/>
  <c r="G54" i="23"/>
  <c r="G55" i="23"/>
  <c r="G56" i="23"/>
  <c r="G57" i="23"/>
  <c r="G58" i="23"/>
  <c r="G59" i="23"/>
  <c r="G60" i="23"/>
  <c r="G61" i="23"/>
  <c r="G62" i="23"/>
  <c r="G63" i="23"/>
  <c r="G64" i="23"/>
  <c r="G65" i="23"/>
  <c r="G66" i="23"/>
  <c r="G67" i="23"/>
  <c r="G68" i="23"/>
  <c r="G69" i="23"/>
  <c r="G70" i="23"/>
  <c r="G71" i="23"/>
  <c r="G72" i="23"/>
  <c r="G73" i="23"/>
  <c r="G74" i="23"/>
  <c r="G75" i="23"/>
  <c r="G76" i="23"/>
  <c r="G77" i="23"/>
  <c r="G78" i="23"/>
  <c r="G79" i="23"/>
  <c r="G80" i="23"/>
  <c r="G81" i="23"/>
  <c r="G82" i="23"/>
  <c r="G83" i="23"/>
  <c r="G84" i="23"/>
  <c r="G85" i="23"/>
  <c r="G86" i="23"/>
  <c r="G87" i="23"/>
  <c r="G88" i="23"/>
  <c r="G89" i="23"/>
  <c r="G90" i="23"/>
  <c r="G91" i="23"/>
  <c r="G92" i="23"/>
  <c r="G93" i="23"/>
  <c r="G94" i="23"/>
  <c r="G95" i="23"/>
  <c r="G96" i="23"/>
  <c r="G97" i="23"/>
  <c r="F4" i="26"/>
  <c r="G4" i="26"/>
  <c r="H4" i="26"/>
  <c r="H40" i="26"/>
  <c r="I4" i="26"/>
  <c r="I40" i="26"/>
  <c r="J4" i="26"/>
  <c r="J40" i="26"/>
  <c r="K4" i="26"/>
  <c r="D39" i="26" s="1"/>
  <c r="K40" i="26"/>
  <c r="L4" i="26"/>
  <c r="L40" i="26"/>
  <c r="M4" i="26"/>
  <c r="M40" i="26" s="1"/>
  <c r="N4" i="26"/>
  <c r="D21" i="26" s="1"/>
  <c r="N40" i="26"/>
  <c r="O4" i="26"/>
  <c r="D11" i="26" s="1"/>
  <c r="O40" i="26"/>
  <c r="P4" i="26"/>
  <c r="P40" i="26"/>
  <c r="Q4" i="26"/>
  <c r="Q40" i="26" s="1"/>
  <c r="R4" i="26"/>
  <c r="R40" i="26" s="1"/>
  <c r="S4" i="26"/>
  <c r="S40" i="26" s="1"/>
  <c r="T4" i="26"/>
  <c r="T40" i="26" s="1"/>
  <c r="U4" i="26"/>
  <c r="U40" i="26"/>
  <c r="V4" i="26"/>
  <c r="V40" i="26"/>
  <c r="W4" i="26"/>
  <c r="W40" i="26"/>
  <c r="X4" i="26"/>
  <c r="X40" i="26" s="1"/>
  <c r="Y4" i="26"/>
  <c r="Y40" i="26"/>
  <c r="Z4" i="26"/>
  <c r="Z40" i="26"/>
  <c r="AA4" i="26"/>
  <c r="AA40" i="26"/>
  <c r="AB4" i="26"/>
  <c r="AB40" i="26" s="1"/>
  <c r="AC4" i="26"/>
  <c r="AC40" i="26" s="1"/>
  <c r="AD4" i="26"/>
  <c r="AD40" i="26" s="1"/>
  <c r="AE4" i="26"/>
  <c r="AE40" i="26" s="1"/>
  <c r="AF4" i="26"/>
  <c r="AF40" i="26"/>
  <c r="AG4" i="26"/>
  <c r="AG40" i="26"/>
  <c r="AH4" i="26"/>
  <c r="AH40" i="26" s="1"/>
  <c r="AI4" i="26"/>
  <c r="AI40" i="26"/>
  <c r="AJ4" i="26"/>
  <c r="AJ40" i="26"/>
  <c r="AK4" i="26"/>
  <c r="AK40" i="26" s="1"/>
  <c r="AL4" i="26"/>
  <c r="AL40" i="26"/>
  <c r="AM4" i="26"/>
  <c r="AM40" i="26" s="1"/>
  <c r="AN4" i="26"/>
  <c r="AN40" i="26" s="1"/>
  <c r="AO4" i="26"/>
  <c r="AO40" i="26"/>
  <c r="AP4" i="26"/>
  <c r="AP40" i="26" s="1"/>
  <c r="AQ4" i="26"/>
  <c r="AQ40" i="26"/>
  <c r="AR4" i="26"/>
  <c r="AR40" i="26" s="1"/>
  <c r="AS4" i="26"/>
  <c r="AS40" i="26"/>
  <c r="AT4" i="26"/>
  <c r="AT40" i="26"/>
  <c r="U5" i="26"/>
  <c r="E5" i="26" s="1"/>
  <c r="U6" i="26"/>
  <c r="E6" i="26"/>
  <c r="U7" i="26"/>
  <c r="E7" i="26"/>
  <c r="U8" i="26"/>
  <c r="E8" i="26" s="1"/>
  <c r="U9" i="26"/>
  <c r="E9" i="26" s="1"/>
  <c r="U10" i="26"/>
  <c r="E10" i="26"/>
  <c r="U11" i="26"/>
  <c r="E11" i="26"/>
  <c r="U12" i="26"/>
  <c r="E12" i="26" s="1"/>
  <c r="U13" i="26"/>
  <c r="E13" i="26"/>
  <c r="U14" i="26"/>
  <c r="E14" i="26"/>
  <c r="U15" i="26"/>
  <c r="E15" i="26" s="1"/>
  <c r="U16" i="26"/>
  <c r="E16" i="26"/>
  <c r="U17" i="26"/>
  <c r="E17" i="26"/>
  <c r="U18" i="26"/>
  <c r="E18" i="26" s="1"/>
  <c r="U19" i="26"/>
  <c r="E19" i="26" s="1"/>
  <c r="U20" i="26"/>
  <c r="E20" i="26" s="1"/>
  <c r="U21" i="26"/>
  <c r="E21" i="26"/>
  <c r="E22" i="26"/>
  <c r="U22" i="26"/>
  <c r="U23" i="26"/>
  <c r="E23" i="26" s="1"/>
  <c r="U24" i="26"/>
  <c r="E24" i="26"/>
  <c r="E25" i="26"/>
  <c r="U25" i="26"/>
  <c r="U26" i="26"/>
  <c r="E26" i="26"/>
  <c r="U27" i="26"/>
  <c r="E27" i="26"/>
  <c r="U28" i="26"/>
  <c r="E28" i="26"/>
  <c r="U29" i="26"/>
  <c r="E29" i="26"/>
  <c r="U30" i="26"/>
  <c r="E30" i="26" s="1"/>
  <c r="U31" i="26"/>
  <c r="E31" i="26"/>
  <c r="U32" i="26"/>
  <c r="E32" i="26" s="1"/>
  <c r="U33" i="26"/>
  <c r="E33" i="26" s="1"/>
  <c r="U34" i="26"/>
  <c r="E34" i="26"/>
  <c r="U35" i="26"/>
  <c r="E35" i="26" s="1"/>
  <c r="U36" i="26"/>
  <c r="E36" i="26"/>
  <c r="U37" i="26"/>
  <c r="E37" i="26" s="1"/>
  <c r="U38" i="26"/>
  <c r="E38" i="26"/>
  <c r="U39" i="26"/>
  <c r="E39" i="26"/>
  <c r="H4" i="21"/>
  <c r="I4" i="21"/>
  <c r="J4" i="21"/>
  <c r="J437" i="21" s="1"/>
  <c r="K4" i="21"/>
  <c r="L4" i="21"/>
  <c r="L437" i="21"/>
  <c r="M4" i="21"/>
  <c r="M437" i="21"/>
  <c r="N4" i="21"/>
  <c r="N437" i="21" s="1"/>
  <c r="O4" i="21"/>
  <c r="D276" i="21" s="1"/>
  <c r="O437" i="21"/>
  <c r="P4" i="21"/>
  <c r="D118" i="21" s="1"/>
  <c r="Q4" i="21"/>
  <c r="Q437" i="21"/>
  <c r="R4" i="21"/>
  <c r="R437" i="21" s="1"/>
  <c r="S4" i="21"/>
  <c r="S437" i="21"/>
  <c r="T4" i="21"/>
  <c r="D344" i="21" s="1"/>
  <c r="T437" i="21"/>
  <c r="U4" i="21"/>
  <c r="U437" i="21" s="1"/>
  <c r="V4" i="21"/>
  <c r="V437" i="21"/>
  <c r="W4" i="21"/>
  <c r="W437" i="21"/>
  <c r="X4" i="21"/>
  <c r="X437" i="21"/>
  <c r="Y4" i="21"/>
  <c r="Y437" i="21"/>
  <c r="Z4" i="21"/>
  <c r="Z437" i="21"/>
  <c r="AA4" i="21"/>
  <c r="AA437" i="21"/>
  <c r="AB4" i="21"/>
  <c r="AB437" i="21"/>
  <c r="AC4" i="21"/>
  <c r="AC437" i="21"/>
  <c r="AD4" i="21"/>
  <c r="AD437" i="21"/>
  <c r="AE4" i="21"/>
  <c r="AE437" i="21" s="1"/>
  <c r="AF4" i="21"/>
  <c r="AF437" i="21" s="1"/>
  <c r="AG4" i="21"/>
  <c r="AG437" i="21" s="1"/>
  <c r="AH4" i="21"/>
  <c r="AH437" i="21"/>
  <c r="AI4" i="21"/>
  <c r="AI437" i="21"/>
  <c r="AJ4" i="21"/>
  <c r="AJ437" i="21"/>
  <c r="AK4" i="21"/>
  <c r="AK437" i="21" s="1"/>
  <c r="AL4" i="21"/>
  <c r="AL437" i="21"/>
  <c r="AM4" i="21"/>
  <c r="AM437" i="21"/>
  <c r="AN4" i="21"/>
  <c r="AN437" i="21" s="1"/>
  <c r="AO4" i="21"/>
  <c r="AO437" i="21" s="1"/>
  <c r="AP4" i="21"/>
  <c r="AP437" i="21"/>
  <c r="AQ4" i="21"/>
  <c r="AQ437" i="21"/>
  <c r="AR4" i="21"/>
  <c r="AR437" i="21" s="1"/>
  <c r="AS4" i="21"/>
  <c r="AS437" i="21"/>
  <c r="AT4" i="21"/>
  <c r="AT437" i="21"/>
  <c r="AU4" i="21"/>
  <c r="AU437" i="21"/>
  <c r="V5" i="21"/>
  <c r="F5" i="21"/>
  <c r="V6" i="21"/>
  <c r="F6" i="21"/>
  <c r="V7" i="21"/>
  <c r="F7" i="21"/>
  <c r="F8" i="21"/>
  <c r="V8" i="21"/>
  <c r="V9" i="21"/>
  <c r="F9" i="21"/>
  <c r="V10" i="21"/>
  <c r="F10" i="21"/>
  <c r="V11" i="21"/>
  <c r="F11" i="21" s="1"/>
  <c r="V12" i="21"/>
  <c r="F12" i="21"/>
  <c r="V13" i="21"/>
  <c r="F13" i="21"/>
  <c r="V14" i="21"/>
  <c r="F14" i="21"/>
  <c r="V15" i="21"/>
  <c r="F15" i="21"/>
  <c r="V16" i="21"/>
  <c r="F16" i="21" s="1"/>
  <c r="V17" i="21"/>
  <c r="F17" i="21"/>
  <c r="V18" i="21"/>
  <c r="F18" i="21" s="1"/>
  <c r="V19" i="21"/>
  <c r="F19" i="21"/>
  <c r="V20" i="21"/>
  <c r="F20" i="21"/>
  <c r="F21" i="21"/>
  <c r="V21" i="21"/>
  <c r="V22" i="21"/>
  <c r="F22" i="21"/>
  <c r="V23" i="21"/>
  <c r="F23" i="21" s="1"/>
  <c r="V24" i="21"/>
  <c r="F24" i="21"/>
  <c r="F25" i="21"/>
  <c r="V25" i="21"/>
  <c r="V26" i="21"/>
  <c r="F26" i="21"/>
  <c r="V27" i="21"/>
  <c r="F27" i="21"/>
  <c r="V28" i="21"/>
  <c r="F28" i="21" s="1"/>
  <c r="V29" i="21"/>
  <c r="F29" i="21"/>
  <c r="V30" i="21"/>
  <c r="F30" i="21" s="1"/>
  <c r="V31" i="21"/>
  <c r="F31" i="21" s="1"/>
  <c r="V32" i="21"/>
  <c r="F32" i="21"/>
  <c r="V33" i="21"/>
  <c r="F33" i="21"/>
  <c r="V34" i="21"/>
  <c r="F34" i="21"/>
  <c r="V35" i="21"/>
  <c r="F35" i="21"/>
  <c r="V36" i="21"/>
  <c r="F36" i="21"/>
  <c r="V37" i="21"/>
  <c r="F37" i="21"/>
  <c r="V38" i="21"/>
  <c r="F38" i="21" s="1"/>
  <c r="V39" i="21"/>
  <c r="F39" i="21"/>
  <c r="V40" i="21"/>
  <c r="F40" i="21" s="1"/>
  <c r="V41" i="21"/>
  <c r="F41" i="21" s="1"/>
  <c r="V42" i="21"/>
  <c r="F42" i="21"/>
  <c r="V43" i="21"/>
  <c r="F43" i="21"/>
  <c r="V44" i="21"/>
  <c r="F44" i="21" s="1"/>
  <c r="V45" i="21"/>
  <c r="F45" i="21"/>
  <c r="V46" i="21"/>
  <c r="F46" i="21" s="1"/>
  <c r="V47" i="21"/>
  <c r="F47" i="21"/>
  <c r="V48" i="21"/>
  <c r="F48" i="21" s="1"/>
  <c r="V49" i="21"/>
  <c r="F49" i="21"/>
  <c r="V50" i="21"/>
  <c r="F50" i="21"/>
  <c r="V51" i="21"/>
  <c r="F51" i="21" s="1"/>
  <c r="V52" i="21"/>
  <c r="F52" i="21"/>
  <c r="V53" i="21"/>
  <c r="F53" i="21"/>
  <c r="V54" i="21"/>
  <c r="F54" i="21"/>
  <c r="V55" i="21"/>
  <c r="F55" i="21"/>
  <c r="V56" i="21"/>
  <c r="F56" i="21"/>
  <c r="V57" i="21"/>
  <c r="F57" i="21"/>
  <c r="V58" i="21"/>
  <c r="F58" i="21"/>
  <c r="V59" i="21"/>
  <c r="F59" i="21" s="1"/>
  <c r="V60" i="21"/>
  <c r="F60" i="21"/>
  <c r="V61" i="21"/>
  <c r="F61" i="21" s="1"/>
  <c r="V62" i="21"/>
  <c r="F62" i="21" s="1"/>
  <c r="V63" i="21"/>
  <c r="F63" i="21"/>
  <c r="V64" i="21"/>
  <c r="F64" i="21"/>
  <c r="V65" i="21"/>
  <c r="F65" i="21" s="1"/>
  <c r="V66" i="21"/>
  <c r="F66" i="21"/>
  <c r="V67" i="21"/>
  <c r="F67" i="21"/>
  <c r="F68" i="21"/>
  <c r="V68" i="21"/>
  <c r="V69" i="21"/>
  <c r="F69" i="21"/>
  <c r="V70" i="21"/>
  <c r="F70" i="21" s="1"/>
  <c r="V71" i="21"/>
  <c r="F71" i="21" s="1"/>
  <c r="V72" i="21"/>
  <c r="F72" i="21" s="1"/>
  <c r="V73" i="21"/>
  <c r="F73" i="21"/>
  <c r="V74" i="21"/>
  <c r="F74" i="21" s="1"/>
  <c r="V75" i="21"/>
  <c r="F75" i="21"/>
  <c r="V76" i="21"/>
  <c r="F76" i="21"/>
  <c r="V77" i="21"/>
  <c r="F77" i="21"/>
  <c r="V78" i="21"/>
  <c r="F78" i="21" s="1"/>
  <c r="V79" i="21"/>
  <c r="F79" i="21"/>
  <c r="V80" i="21"/>
  <c r="F80" i="21" s="1"/>
  <c r="V81" i="21"/>
  <c r="F81" i="21" s="1"/>
  <c r="V82" i="21"/>
  <c r="F82" i="21" s="1"/>
  <c r="V83" i="21"/>
  <c r="F83" i="21"/>
  <c r="V84" i="21"/>
  <c r="F84" i="21"/>
  <c r="V85" i="21"/>
  <c r="F85" i="21"/>
  <c r="F86" i="21"/>
  <c r="V86" i="21"/>
  <c r="V87" i="21"/>
  <c r="F87" i="21"/>
  <c r="F88" i="21"/>
  <c r="V88" i="21"/>
  <c r="V89" i="21"/>
  <c r="F89" i="21"/>
  <c r="V90" i="21"/>
  <c r="F90" i="21"/>
  <c r="V91" i="21"/>
  <c r="F91" i="21" s="1"/>
  <c r="V92" i="21"/>
  <c r="F92" i="21" s="1"/>
  <c r="V93" i="21"/>
  <c r="F93" i="21" s="1"/>
  <c r="V94" i="21"/>
  <c r="F94" i="21"/>
  <c r="V95" i="21"/>
  <c r="F95" i="21"/>
  <c r="V96" i="21"/>
  <c r="F96" i="21"/>
  <c r="V97" i="21"/>
  <c r="F97" i="21" s="1"/>
  <c r="V98" i="21"/>
  <c r="F98" i="21" s="1"/>
  <c r="V99" i="21"/>
  <c r="F99" i="21"/>
  <c r="V100" i="21"/>
  <c r="F100" i="21"/>
  <c r="V101" i="21"/>
  <c r="F101" i="21" s="1"/>
  <c r="V102" i="21"/>
  <c r="F102" i="21" s="1"/>
  <c r="V103" i="21"/>
  <c r="F103" i="21"/>
  <c r="V104" i="21"/>
  <c r="F104" i="21"/>
  <c r="V105" i="21"/>
  <c r="F105" i="21"/>
  <c r="V106" i="21"/>
  <c r="F106" i="21" s="1"/>
  <c r="V107" i="21"/>
  <c r="F107" i="21" s="1"/>
  <c r="V108" i="21"/>
  <c r="F108" i="21" s="1"/>
  <c r="V109" i="21"/>
  <c r="F109" i="21"/>
  <c r="V110" i="21"/>
  <c r="F110" i="21"/>
  <c r="V111" i="21"/>
  <c r="F111" i="21" s="1"/>
  <c r="V112" i="21"/>
  <c r="F112" i="21" s="1"/>
  <c r="V113" i="21"/>
  <c r="F113" i="21"/>
  <c r="V114" i="21"/>
  <c r="F114" i="21"/>
  <c r="V115" i="21"/>
  <c r="F115" i="21"/>
  <c r="V116" i="21"/>
  <c r="F116" i="21"/>
  <c r="V117" i="21"/>
  <c r="F117" i="21" s="1"/>
  <c r="V118" i="21"/>
  <c r="F118" i="21" s="1"/>
  <c r="V119" i="21"/>
  <c r="F119" i="21"/>
  <c r="V120" i="21"/>
  <c r="F120" i="21"/>
  <c r="V121" i="21"/>
  <c r="F121" i="21" s="1"/>
  <c r="V122" i="21"/>
  <c r="F122" i="21" s="1"/>
  <c r="V123" i="21"/>
  <c r="F123" i="21"/>
  <c r="V124" i="21"/>
  <c r="F124" i="21" s="1"/>
  <c r="V125" i="21"/>
  <c r="F125" i="21"/>
  <c r="V126" i="21"/>
  <c r="F126" i="21"/>
  <c r="V127" i="21"/>
  <c r="F127" i="21" s="1"/>
  <c r="F128" i="21"/>
  <c r="V128" i="21"/>
  <c r="V129" i="21"/>
  <c r="F129" i="21"/>
  <c r="V130" i="21"/>
  <c r="F130" i="21" s="1"/>
  <c r="V131" i="21"/>
  <c r="F131" i="21" s="1"/>
  <c r="V132" i="21"/>
  <c r="F132" i="21" s="1"/>
  <c r="V133" i="21"/>
  <c r="F133" i="21"/>
  <c r="V134" i="21"/>
  <c r="F134" i="21"/>
  <c r="V135" i="21"/>
  <c r="F135" i="21" s="1"/>
  <c r="V136" i="21"/>
  <c r="F136" i="21"/>
  <c r="V137" i="21"/>
  <c r="F137" i="21"/>
  <c r="F138" i="21"/>
  <c r="V138" i="21"/>
  <c r="V139" i="21"/>
  <c r="F139" i="21"/>
  <c r="V140" i="21"/>
  <c r="F140" i="21"/>
  <c r="F141" i="21"/>
  <c r="V141" i="21"/>
  <c r="V142" i="21"/>
  <c r="F142" i="21" s="1"/>
  <c r="V143" i="21"/>
  <c r="F143" i="21" s="1"/>
  <c r="V144" i="21"/>
  <c r="F144" i="21"/>
  <c r="F145" i="21"/>
  <c r="V145" i="21"/>
  <c r="V146" i="21"/>
  <c r="F146" i="21" s="1"/>
  <c r="V147" i="21"/>
  <c r="F147" i="21"/>
  <c r="V148" i="21"/>
  <c r="F148" i="21" s="1"/>
  <c r="V149" i="21"/>
  <c r="F149" i="21" s="1"/>
  <c r="V150" i="21"/>
  <c r="F150" i="21"/>
  <c r="V151" i="21"/>
  <c r="F151" i="21" s="1"/>
  <c r="V152" i="21"/>
  <c r="F152" i="21"/>
  <c r="V153" i="21"/>
  <c r="F153" i="21" s="1"/>
  <c r="V154" i="21"/>
  <c r="F154" i="21"/>
  <c r="V155" i="21"/>
  <c r="F155" i="21" s="1"/>
  <c r="V156" i="21"/>
  <c r="F156" i="21" s="1"/>
  <c r="V157" i="21"/>
  <c r="F157" i="21"/>
  <c r="V158" i="21"/>
  <c r="F158" i="21"/>
  <c r="V159" i="21"/>
  <c r="F159" i="21"/>
  <c r="V160" i="21"/>
  <c r="F160" i="21"/>
  <c r="V161" i="21"/>
  <c r="F161" i="21" s="1"/>
  <c r="V162" i="21"/>
  <c r="F162" i="21"/>
  <c r="V163" i="21"/>
  <c r="F163" i="21"/>
  <c r="V164" i="21"/>
  <c r="F164" i="21"/>
  <c r="V165" i="21"/>
  <c r="F165" i="21" s="1"/>
  <c r="V166" i="21"/>
  <c r="F166" i="21" s="1"/>
  <c r="F167" i="21"/>
  <c r="V167" i="21"/>
  <c r="V168" i="21"/>
  <c r="F168" i="21"/>
  <c r="V169" i="21"/>
  <c r="F169" i="21"/>
  <c r="V170" i="21"/>
  <c r="F170" i="21" s="1"/>
  <c r="V171" i="21"/>
  <c r="F171" i="21" s="1"/>
  <c r="V172" i="21"/>
  <c r="F172" i="21"/>
  <c r="V173" i="21"/>
  <c r="F173" i="21"/>
  <c r="V174" i="21"/>
  <c r="F174" i="21" s="1"/>
  <c r="V175" i="21"/>
  <c r="F175" i="21"/>
  <c r="V176" i="21"/>
  <c r="F176" i="21"/>
  <c r="V177" i="21"/>
  <c r="F177" i="21"/>
  <c r="V178" i="21"/>
  <c r="F178" i="21" s="1"/>
  <c r="V179" i="21"/>
  <c r="F179" i="21"/>
  <c r="V180" i="21"/>
  <c r="F180" i="21"/>
  <c r="V181" i="21"/>
  <c r="F181" i="21" s="1"/>
  <c r="V182" i="21"/>
  <c r="F182" i="21"/>
  <c r="V183" i="21"/>
  <c r="F183" i="21"/>
  <c r="V184" i="21"/>
  <c r="F184" i="21" s="1"/>
  <c r="V185" i="21"/>
  <c r="F185" i="21"/>
  <c r="V186" i="21"/>
  <c r="F186" i="21"/>
  <c r="V187" i="21"/>
  <c r="F187" i="21"/>
  <c r="F188" i="21"/>
  <c r="V188" i="21"/>
  <c r="V189" i="21"/>
  <c r="F189" i="21"/>
  <c r="V190" i="21"/>
  <c r="F190" i="21" s="1"/>
  <c r="V191" i="21"/>
  <c r="F191" i="21" s="1"/>
  <c r="V192" i="21"/>
  <c r="F192" i="21"/>
  <c r="V193" i="21"/>
  <c r="F193" i="21"/>
  <c r="V194" i="21"/>
  <c r="F194" i="21"/>
  <c r="V195" i="21"/>
  <c r="F195" i="21"/>
  <c r="V196" i="21"/>
  <c r="F196" i="21"/>
  <c r="V197" i="21"/>
  <c r="F197" i="21"/>
  <c r="V198" i="21"/>
  <c r="F198" i="21"/>
  <c r="V199" i="21"/>
  <c r="F199" i="21" s="1"/>
  <c r="V200" i="21"/>
  <c r="F200" i="21" s="1"/>
  <c r="V201" i="21"/>
  <c r="F201" i="21" s="1"/>
  <c r="V202" i="21"/>
  <c r="F202" i="21" s="1"/>
  <c r="V203" i="21"/>
  <c r="F203" i="21" s="1"/>
  <c r="V204" i="21"/>
  <c r="F204" i="21"/>
  <c r="V205" i="21"/>
  <c r="F205" i="21"/>
  <c r="V206" i="21"/>
  <c r="F206" i="21"/>
  <c r="V207" i="21"/>
  <c r="F207" i="21"/>
  <c r="V208" i="21"/>
  <c r="F208" i="21"/>
  <c r="V209" i="21"/>
  <c r="F209" i="21"/>
  <c r="F210" i="21"/>
  <c r="V210" i="21"/>
  <c r="V211" i="21"/>
  <c r="F211" i="21" s="1"/>
  <c r="V212" i="21"/>
  <c r="F212" i="21"/>
  <c r="V213" i="21"/>
  <c r="F213" i="21" s="1"/>
  <c r="V214" i="21"/>
  <c r="F214" i="21"/>
  <c r="V215" i="21"/>
  <c r="F215" i="21" s="1"/>
  <c r="V216" i="21"/>
  <c r="F216" i="21" s="1"/>
  <c r="V217" i="21"/>
  <c r="F217" i="21"/>
  <c r="V218" i="21"/>
  <c r="F218" i="21"/>
  <c r="V219" i="21"/>
  <c r="F219" i="21"/>
  <c r="V220" i="21"/>
  <c r="F220" i="21" s="1"/>
  <c r="V221" i="21"/>
  <c r="F221" i="21" s="1"/>
  <c r="V222" i="21"/>
  <c r="F222" i="21"/>
  <c r="F223" i="21"/>
  <c r="V223" i="21"/>
  <c r="V224" i="21"/>
  <c r="F224" i="21"/>
  <c r="V225" i="21"/>
  <c r="F225" i="21"/>
  <c r="V226" i="21"/>
  <c r="F226" i="21"/>
  <c r="V227" i="21"/>
  <c r="F227" i="21" s="1"/>
  <c r="V228" i="21"/>
  <c r="F228" i="21"/>
  <c r="V229" i="21"/>
  <c r="F229" i="21"/>
  <c r="V230" i="21"/>
  <c r="F230" i="21" s="1"/>
  <c r="V231" i="21"/>
  <c r="F231" i="21" s="1"/>
  <c r="V232" i="21"/>
  <c r="F232" i="21"/>
  <c r="F233" i="21"/>
  <c r="V233" i="21"/>
  <c r="V234" i="21"/>
  <c r="F234" i="21"/>
  <c r="V235" i="21"/>
  <c r="F235" i="21"/>
  <c r="V236" i="21"/>
  <c r="F236" i="21"/>
  <c r="V237" i="21"/>
  <c r="F237" i="21"/>
  <c r="V238" i="21"/>
  <c r="F238" i="21"/>
  <c r="V239" i="21"/>
  <c r="F239" i="21"/>
  <c r="V240" i="21"/>
  <c r="F240" i="21" s="1"/>
  <c r="V241" i="21"/>
  <c r="F241" i="21" s="1"/>
  <c r="V242" i="21"/>
  <c r="F242" i="21"/>
  <c r="V243" i="21"/>
  <c r="F243" i="21" s="1"/>
  <c r="V244" i="21"/>
  <c r="F244" i="21" s="1"/>
  <c r="V245" i="21"/>
  <c r="F245" i="21"/>
  <c r="V246" i="21"/>
  <c r="F246" i="21"/>
  <c r="V247" i="21"/>
  <c r="F247" i="21"/>
  <c r="V248" i="21"/>
  <c r="F248" i="21" s="1"/>
  <c r="V249" i="21"/>
  <c r="F249" i="21"/>
  <c r="V250" i="21"/>
  <c r="F250" i="21" s="1"/>
  <c r="V251" i="21"/>
  <c r="F251" i="21" s="1"/>
  <c r="V252" i="21"/>
  <c r="F252" i="21"/>
  <c r="V253" i="21"/>
  <c r="F253" i="21" s="1"/>
  <c r="V254" i="21"/>
  <c r="F254" i="21"/>
  <c r="V255" i="21"/>
  <c r="F255" i="21"/>
  <c r="V256" i="21"/>
  <c r="F256" i="21"/>
  <c r="V257" i="21"/>
  <c r="F257" i="21" s="1"/>
  <c r="V258" i="21"/>
  <c r="F258" i="21"/>
  <c r="V259" i="21"/>
  <c r="F259" i="21"/>
  <c r="V260" i="21"/>
  <c r="F260" i="21" s="1"/>
  <c r="V261" i="21"/>
  <c r="F261" i="21" s="1"/>
  <c r="V262" i="21"/>
  <c r="F262" i="21"/>
  <c r="V263" i="21"/>
  <c r="F263" i="21" s="1"/>
  <c r="V264" i="21"/>
  <c r="F264" i="21" s="1"/>
  <c r="F265" i="21"/>
  <c r="V265" i="21"/>
  <c r="V266" i="21"/>
  <c r="F266" i="21"/>
  <c r="V267" i="21"/>
  <c r="F267" i="21"/>
  <c r="V268" i="21"/>
  <c r="F268" i="21"/>
  <c r="V269" i="21"/>
  <c r="F269" i="21"/>
  <c r="V270" i="21"/>
  <c r="F270" i="21" s="1"/>
  <c r="V271" i="21"/>
  <c r="F271" i="21" s="1"/>
  <c r="V272" i="21"/>
  <c r="F272" i="21"/>
  <c r="V273" i="21"/>
  <c r="F273" i="21" s="1"/>
  <c r="V274" i="21"/>
  <c r="F274" i="21"/>
  <c r="V275" i="21"/>
  <c r="F275" i="21"/>
  <c r="V276" i="21"/>
  <c r="F276" i="21"/>
  <c r="V277" i="21"/>
  <c r="F277" i="21"/>
  <c r="V278" i="21"/>
  <c r="F278" i="21" s="1"/>
  <c r="V279" i="21"/>
  <c r="F279" i="21" s="1"/>
  <c r="V280" i="21"/>
  <c r="F280" i="21" s="1"/>
  <c r="V281" i="21"/>
  <c r="F281" i="21" s="1"/>
  <c r="V282" i="21"/>
  <c r="F282" i="21" s="1"/>
  <c r="V283" i="21"/>
  <c r="F283" i="21"/>
  <c r="V284" i="21"/>
  <c r="F284" i="21" s="1"/>
  <c r="V285" i="21"/>
  <c r="F285" i="21"/>
  <c r="V286" i="21"/>
  <c r="F286" i="21" s="1"/>
  <c r="V287" i="21"/>
  <c r="F287" i="21" s="1"/>
  <c r="V288" i="21"/>
  <c r="F288" i="21"/>
  <c r="V289" i="21"/>
  <c r="F289" i="21"/>
  <c r="F290" i="21"/>
  <c r="V290" i="21"/>
  <c r="V291" i="21"/>
  <c r="F291" i="21" s="1"/>
  <c r="V292" i="21"/>
  <c r="F292" i="21"/>
  <c r="V293" i="21"/>
  <c r="F293" i="21" s="1"/>
  <c r="V294" i="21"/>
  <c r="F294" i="21"/>
  <c r="V295" i="21"/>
  <c r="F295" i="21" s="1"/>
  <c r="V296" i="21"/>
  <c r="F296" i="21"/>
  <c r="V297" i="21"/>
  <c r="F297" i="21"/>
  <c r="V298" i="21"/>
  <c r="F298" i="21" s="1"/>
  <c r="V299" i="21"/>
  <c r="F299" i="21"/>
  <c r="V300" i="21"/>
  <c r="F300" i="21" s="1"/>
  <c r="V301" i="21"/>
  <c r="F301" i="21" s="1"/>
  <c r="V302" i="21"/>
  <c r="F302" i="21"/>
  <c r="V303" i="21"/>
  <c r="F303" i="21"/>
  <c r="V304" i="21"/>
  <c r="F304" i="21"/>
  <c r="V305" i="21"/>
  <c r="F305" i="21"/>
  <c r="V306" i="21"/>
  <c r="F306" i="21"/>
  <c r="V307" i="21"/>
  <c r="F307" i="21" s="1"/>
  <c r="V308" i="21"/>
  <c r="F308" i="21"/>
  <c r="V309" i="21"/>
  <c r="F309" i="21"/>
  <c r="V310" i="21"/>
  <c r="F310" i="21" s="1"/>
  <c r="V311" i="21"/>
  <c r="F311" i="21" s="1"/>
  <c r="V312" i="21"/>
  <c r="F312" i="21"/>
  <c r="V313" i="21"/>
  <c r="F313" i="21" s="1"/>
  <c r="V314" i="21"/>
  <c r="F314" i="21"/>
  <c r="V315" i="21"/>
  <c r="F315" i="21" s="1"/>
  <c r="V316" i="21"/>
  <c r="F316" i="21"/>
  <c r="V317" i="21"/>
  <c r="F317" i="21"/>
  <c r="V318" i="21"/>
  <c r="F318" i="21"/>
  <c r="V319" i="21"/>
  <c r="F319" i="21"/>
  <c r="V320" i="21"/>
  <c r="F320" i="21" s="1"/>
  <c r="V321" i="21"/>
  <c r="F321" i="21" s="1"/>
  <c r="V322" i="21"/>
  <c r="F322" i="21" s="1"/>
  <c r="V323" i="21"/>
  <c r="F323" i="21"/>
  <c r="V324" i="21"/>
  <c r="F324" i="21"/>
  <c r="V325" i="21"/>
  <c r="F325" i="21"/>
  <c r="V326" i="21"/>
  <c r="F326" i="21" s="1"/>
  <c r="V327" i="21"/>
  <c r="F327" i="21" s="1"/>
  <c r="V328" i="21"/>
  <c r="F328" i="21" s="1"/>
  <c r="V329" i="21"/>
  <c r="F329" i="21"/>
  <c r="V330" i="21"/>
  <c r="F330" i="21" s="1"/>
  <c r="V331" i="21"/>
  <c r="F331" i="21" s="1"/>
  <c r="V332" i="21"/>
  <c r="F332" i="21"/>
  <c r="V333" i="21"/>
  <c r="F333" i="21" s="1"/>
  <c r="V334" i="21"/>
  <c r="F334" i="21"/>
  <c r="V335" i="21"/>
  <c r="F335" i="21"/>
  <c r="V336" i="21"/>
  <c r="F336" i="21"/>
  <c r="V337" i="21"/>
  <c r="F337" i="21" s="1"/>
  <c r="V338" i="21"/>
  <c r="F338" i="21"/>
  <c r="V339" i="21"/>
  <c r="F339" i="21"/>
  <c r="V340" i="21"/>
  <c r="F340" i="21" s="1"/>
  <c r="V341" i="21"/>
  <c r="F341" i="21" s="1"/>
  <c r="V342" i="21"/>
  <c r="F342" i="21"/>
  <c r="V343" i="21"/>
  <c r="F343" i="21"/>
  <c r="V344" i="21"/>
  <c r="F344" i="21"/>
  <c r="V345" i="21"/>
  <c r="F345" i="21"/>
  <c r="V346" i="21"/>
  <c r="F346" i="21" s="1"/>
  <c r="F347" i="21"/>
  <c r="V347" i="21"/>
  <c r="V348" i="21"/>
  <c r="F348" i="21" s="1"/>
  <c r="V349" i="21"/>
  <c r="F349" i="21" s="1"/>
  <c r="V350" i="21"/>
  <c r="F350" i="21" s="1"/>
  <c r="F351" i="21"/>
  <c r="V351" i="21"/>
  <c r="V352" i="21"/>
  <c r="F352" i="21"/>
  <c r="V353" i="21"/>
  <c r="F353" i="21"/>
  <c r="V354" i="21"/>
  <c r="F354" i="21" s="1"/>
  <c r="V355" i="21"/>
  <c r="F355" i="21"/>
  <c r="V356" i="21"/>
  <c r="F356" i="21"/>
  <c r="V357" i="21"/>
  <c r="F357" i="21"/>
  <c r="V358" i="21"/>
  <c r="F358" i="21" s="1"/>
  <c r="V359" i="21"/>
  <c r="F359" i="21"/>
  <c r="V360" i="21"/>
  <c r="F360" i="21" s="1"/>
  <c r="F361" i="21"/>
  <c r="V361" i="21"/>
  <c r="V362" i="21"/>
  <c r="F362" i="21"/>
  <c r="V363" i="21"/>
  <c r="F363" i="21"/>
  <c r="V364" i="21"/>
  <c r="F364" i="21" s="1"/>
  <c r="V365" i="21"/>
  <c r="F365" i="21" s="1"/>
  <c r="V366" i="21"/>
  <c r="F366" i="21"/>
  <c r="V367" i="21"/>
  <c r="F367" i="21" s="1"/>
  <c r="V368" i="21"/>
  <c r="F368" i="21"/>
  <c r="V369" i="21"/>
  <c r="F369" i="21" s="1"/>
  <c r="V370" i="21"/>
  <c r="F370" i="21" s="1"/>
  <c r="F371" i="21"/>
  <c r="V371" i="21"/>
  <c r="V372" i="21"/>
  <c r="F372" i="21"/>
  <c r="V373" i="21"/>
  <c r="F373" i="21"/>
  <c r="V374" i="21"/>
  <c r="F374" i="21" s="1"/>
  <c r="V375" i="21"/>
  <c r="F375" i="21"/>
  <c r="V376" i="21"/>
  <c r="F376" i="21" s="1"/>
  <c r="V377" i="21"/>
  <c r="F377" i="21"/>
  <c r="V378" i="21"/>
  <c r="F378" i="21"/>
  <c r="V379" i="21"/>
  <c r="F379" i="21"/>
  <c r="V380" i="21"/>
  <c r="F380" i="21"/>
  <c r="F381" i="21"/>
  <c r="V381" i="21"/>
  <c r="V382" i="21"/>
  <c r="F382" i="21"/>
  <c r="V383" i="21"/>
  <c r="F383" i="21"/>
  <c r="V384" i="21"/>
  <c r="F384" i="21"/>
  <c r="V385" i="21"/>
  <c r="F385" i="21"/>
  <c r="V386" i="21"/>
  <c r="F386" i="21"/>
  <c r="V387" i="21"/>
  <c r="F387" i="21" s="1"/>
  <c r="V388" i="21"/>
  <c r="F388" i="21"/>
  <c r="V389" i="21"/>
  <c r="F389" i="21"/>
  <c r="V390" i="21"/>
  <c r="F390" i="21" s="1"/>
  <c r="F391" i="21"/>
  <c r="V391" i="21"/>
  <c r="V392" i="21"/>
  <c r="F392" i="21"/>
  <c r="V393" i="21"/>
  <c r="F393" i="21" s="1"/>
  <c r="V394" i="21"/>
  <c r="F394" i="21"/>
  <c r="V395" i="21"/>
  <c r="F395" i="21"/>
  <c r="V396" i="21"/>
  <c r="F396" i="21"/>
  <c r="V397" i="21"/>
  <c r="F397" i="21"/>
  <c r="V398" i="21"/>
  <c r="F398" i="21"/>
  <c r="V399" i="21"/>
  <c r="F399" i="21" s="1"/>
  <c r="V400" i="21"/>
  <c r="F400" i="21"/>
  <c r="F401" i="21"/>
  <c r="V401" i="21"/>
  <c r="V402" i="21"/>
  <c r="F402" i="21" s="1"/>
  <c r="V403" i="21"/>
  <c r="F403" i="21"/>
  <c r="V404" i="21"/>
  <c r="F404" i="21" s="1"/>
  <c r="V405" i="21"/>
  <c r="F405" i="21" s="1"/>
  <c r="V406" i="21"/>
  <c r="F406" i="21"/>
  <c r="V407" i="21"/>
  <c r="F407" i="21"/>
  <c r="V408" i="21"/>
  <c r="F408" i="21"/>
  <c r="V409" i="21"/>
  <c r="F409" i="21"/>
  <c r="V410" i="21"/>
  <c r="F410" i="21" s="1"/>
  <c r="F411" i="21"/>
  <c r="V411" i="21"/>
  <c r="V412" i="21"/>
  <c r="F412" i="21" s="1"/>
  <c r="V413" i="21"/>
  <c r="F413" i="21"/>
  <c r="V414" i="21"/>
  <c r="F414" i="21"/>
  <c r="V415" i="21"/>
  <c r="F415" i="21" s="1"/>
  <c r="V416" i="21"/>
  <c r="F416" i="21"/>
  <c r="V417" i="21"/>
  <c r="F417" i="21"/>
  <c r="V418" i="21"/>
  <c r="F418" i="21" s="1"/>
  <c r="V419" i="21"/>
  <c r="F419" i="21"/>
  <c r="V420" i="21"/>
  <c r="F420" i="21" s="1"/>
  <c r="F421" i="21"/>
  <c r="V421" i="21"/>
  <c r="V422" i="21"/>
  <c r="F422" i="21" s="1"/>
  <c r="V423" i="21"/>
  <c r="F423" i="21" s="1"/>
  <c r="V424" i="21"/>
  <c r="F424" i="21"/>
  <c r="V425" i="21"/>
  <c r="F425" i="21" s="1"/>
  <c r="V426" i="21"/>
  <c r="F426" i="21"/>
  <c r="V427" i="21"/>
  <c r="F427" i="21"/>
  <c r="V428" i="21"/>
  <c r="F428" i="21" s="1"/>
  <c r="V429" i="21"/>
  <c r="F429" i="21" s="1"/>
  <c r="V430" i="21"/>
  <c r="F430" i="21"/>
  <c r="V431" i="21"/>
  <c r="F431" i="21" s="1"/>
  <c r="V432" i="21"/>
  <c r="F432" i="21" s="1"/>
  <c r="V433" i="21"/>
  <c r="F433" i="21"/>
  <c r="V434" i="21"/>
  <c r="F434" i="21"/>
  <c r="V435" i="21"/>
  <c r="F435" i="21"/>
  <c r="V436" i="21"/>
  <c r="F436" i="21" s="1"/>
  <c r="J4" i="28"/>
  <c r="Y98" i="23"/>
  <c r="G29" i="28"/>
  <c r="M4" i="28"/>
  <c r="M29" i="28"/>
  <c r="K331" i="33"/>
  <c r="K437" i="21"/>
  <c r="I437" i="21"/>
  <c r="D155" i="21"/>
  <c r="H27" i="34"/>
  <c r="N331" i="33"/>
  <c r="E17" i="33"/>
  <c r="E117" i="33"/>
  <c r="E104" i="33"/>
  <c r="E325" i="33"/>
  <c r="G27" i="34"/>
  <c r="I331" i="33"/>
  <c r="D25" i="34"/>
  <c r="L4" i="28" l="1"/>
  <c r="D7" i="28"/>
  <c r="E88" i="23"/>
  <c r="E19" i="23"/>
  <c r="E56" i="23"/>
  <c r="E35" i="23"/>
  <c r="E15" i="23"/>
  <c r="E71" i="23"/>
  <c r="D24" i="21"/>
  <c r="D27" i="26"/>
  <c r="D408" i="21"/>
  <c r="D429" i="21"/>
  <c r="D44" i="21"/>
  <c r="D6" i="26"/>
  <c r="D359" i="21"/>
  <c r="D294" i="21"/>
  <c r="D170" i="21"/>
  <c r="D32" i="26"/>
  <c r="D292" i="21"/>
  <c r="D215" i="21"/>
  <c r="D93" i="21"/>
  <c r="D358" i="21"/>
  <c r="D63" i="21"/>
  <c r="D399" i="21"/>
  <c r="E25" i="33"/>
  <c r="E80" i="33"/>
  <c r="E195" i="33"/>
  <c r="E290" i="33"/>
  <c r="E136" i="33"/>
  <c r="E44" i="33"/>
  <c r="E315" i="33"/>
  <c r="E200" i="33"/>
  <c r="E125" i="33"/>
  <c r="E254" i="33"/>
  <c r="E232" i="33"/>
  <c r="D87" i="21"/>
  <c r="E49" i="23"/>
  <c r="E308" i="33"/>
  <c r="D12" i="21"/>
  <c r="E94" i="23"/>
  <c r="E85" i="33"/>
  <c r="D159" i="21"/>
  <c r="D259" i="21"/>
  <c r="E205" i="33"/>
  <c r="E27" i="33"/>
  <c r="D282" i="21"/>
  <c r="D226" i="21"/>
  <c r="E66" i="33"/>
  <c r="E267" i="33"/>
  <c r="D299" i="21"/>
  <c r="D316" i="21"/>
  <c r="D272" i="21"/>
  <c r="E7" i="23"/>
  <c r="E111" i="33"/>
  <c r="D72" i="21"/>
  <c r="D7" i="34"/>
  <c r="E201" i="33"/>
  <c r="D257" i="21"/>
  <c r="D168" i="21"/>
  <c r="D361" i="21"/>
  <c r="D392" i="21"/>
  <c r="D126" i="21"/>
  <c r="J29" i="28"/>
  <c r="D27" i="28"/>
  <c r="D28" i="28"/>
  <c r="D11" i="28"/>
  <c r="D352" i="21"/>
  <c r="D213" i="21"/>
  <c r="N27" i="34"/>
  <c r="D19" i="34"/>
  <c r="D21" i="34"/>
  <c r="D28" i="26"/>
  <c r="E225" i="33"/>
  <c r="D369" i="21"/>
  <c r="T331" i="33"/>
  <c r="E166" i="33"/>
  <c r="E257" i="33"/>
  <c r="E307" i="33"/>
  <c r="E179" i="33"/>
  <c r="E303" i="33"/>
  <c r="E185" i="33"/>
  <c r="E276" i="33"/>
  <c r="E46" i="33"/>
  <c r="E68" i="33"/>
  <c r="E196" i="33"/>
  <c r="E89" i="33"/>
  <c r="E150" i="33"/>
  <c r="E147" i="33"/>
  <c r="E330" i="33"/>
  <c r="E145" i="33"/>
  <c r="E266" i="33"/>
  <c r="E157" i="33"/>
  <c r="E53" i="33"/>
  <c r="E278" i="33"/>
  <c r="E193" i="33"/>
  <c r="E191" i="33"/>
  <c r="E177" i="33"/>
  <c r="E102" i="33"/>
  <c r="E37" i="33"/>
  <c r="E122" i="33"/>
  <c r="E182" i="33"/>
  <c r="E326" i="33"/>
  <c r="E256" i="33"/>
  <c r="E221" i="33"/>
  <c r="E222" i="33"/>
  <c r="E19" i="33"/>
  <c r="E314" i="33"/>
  <c r="E167" i="33"/>
  <c r="E204" i="33"/>
  <c r="E319" i="33"/>
  <c r="E285" i="33"/>
  <c r="E76" i="33"/>
  <c r="E210" i="33"/>
  <c r="E139" i="33"/>
  <c r="E241" i="33"/>
  <c r="E114" i="33"/>
  <c r="E130" i="33"/>
  <c r="D140" i="21"/>
  <c r="E161" i="33"/>
  <c r="D71" i="21"/>
  <c r="E62" i="33"/>
  <c r="E78" i="33"/>
  <c r="D23" i="26"/>
  <c r="E22" i="33"/>
  <c r="D269" i="21"/>
  <c r="D119" i="21"/>
  <c r="D16" i="34"/>
  <c r="E180" i="33"/>
  <c r="E146" i="33"/>
  <c r="D94" i="21"/>
  <c r="D65" i="21"/>
  <c r="J98" i="23"/>
  <c r="E40" i="23"/>
  <c r="E87" i="23"/>
  <c r="E94" i="33"/>
  <c r="E178" i="33"/>
  <c r="E131" i="33"/>
  <c r="D325" i="21"/>
  <c r="D21" i="21"/>
  <c r="D423" i="21"/>
  <c r="D374" i="21"/>
  <c r="E86" i="23"/>
  <c r="P437" i="21"/>
  <c r="D301" i="21"/>
  <c r="D250" i="21"/>
  <c r="D130" i="21"/>
  <c r="D129" i="21"/>
  <c r="D97" i="21"/>
  <c r="D136" i="21"/>
  <c r="D234" i="21"/>
  <c r="D28" i="21"/>
  <c r="D368" i="21"/>
  <c r="D104" i="21"/>
  <c r="D6" i="21"/>
  <c r="D107" i="21"/>
  <c r="D297" i="21"/>
  <c r="D366" i="21"/>
  <c r="D116" i="21"/>
  <c r="D240" i="21"/>
  <c r="D267" i="21"/>
  <c r="D57" i="21"/>
  <c r="D27" i="21"/>
  <c r="D109" i="21"/>
  <c r="D133" i="21"/>
  <c r="D164" i="21"/>
  <c r="D332" i="21"/>
  <c r="D410" i="21"/>
  <c r="D320" i="21"/>
  <c r="D348" i="21"/>
  <c r="D223" i="21"/>
  <c r="D337" i="21"/>
  <c r="D367" i="21"/>
  <c r="D329" i="21"/>
  <c r="D186" i="21"/>
  <c r="D380" i="21"/>
  <c r="D80" i="21"/>
  <c r="D135" i="21"/>
  <c r="D53" i="21"/>
  <c r="D287" i="21"/>
  <c r="D224" i="21"/>
  <c r="D23" i="21"/>
  <c r="D409" i="21"/>
  <c r="D89" i="21"/>
  <c r="D165" i="21"/>
  <c r="D82" i="21"/>
  <c r="D342" i="21"/>
  <c r="D351" i="21"/>
  <c r="D376" i="21"/>
  <c r="D161" i="21"/>
  <c r="D373" i="21"/>
  <c r="D236" i="21"/>
  <c r="D394" i="21"/>
  <c r="D40" i="21"/>
  <c r="D185" i="21"/>
  <c r="D343" i="21"/>
  <c r="D18" i="21"/>
  <c r="D125" i="21"/>
  <c r="D317" i="21"/>
  <c r="D260" i="21"/>
  <c r="D154" i="21"/>
  <c r="E120" i="33"/>
  <c r="D166" i="21"/>
  <c r="D243" i="21"/>
  <c r="D8" i="21"/>
  <c r="E25" i="23"/>
  <c r="E176" i="33"/>
  <c r="E168" i="33"/>
  <c r="D153" i="21"/>
  <c r="D347" i="21"/>
  <c r="D407" i="21"/>
  <c r="E281" i="33"/>
  <c r="E238" i="33"/>
  <c r="D67" i="21"/>
  <c r="D417" i="21"/>
  <c r="E58" i="23"/>
  <c r="D14" i="26"/>
  <c r="E162" i="33"/>
  <c r="D203" i="21"/>
  <c r="D131" i="21"/>
  <c r="E24" i="23"/>
  <c r="D11" i="34"/>
  <c r="E65" i="33"/>
  <c r="D385" i="21"/>
  <c r="D318" i="21"/>
  <c r="E17" i="23"/>
  <c r="E320" i="33"/>
  <c r="E97" i="33"/>
  <c r="D189" i="21"/>
  <c r="D62" i="21"/>
  <c r="D239" i="21"/>
  <c r="E41" i="33"/>
  <c r="E279" i="33"/>
  <c r="D149" i="21"/>
  <c r="D102" i="21"/>
  <c r="D81" i="21"/>
  <c r="E172" i="33"/>
  <c r="E292" i="33"/>
  <c r="D64" i="21"/>
  <c r="D78" i="21"/>
  <c r="E69" i="23"/>
  <c r="E282" i="33"/>
  <c r="E30" i="33"/>
  <c r="E170" i="33"/>
  <c r="D22" i="34"/>
  <c r="D295" i="21"/>
  <c r="D242" i="21"/>
  <c r="D55" i="21"/>
  <c r="E23" i="23"/>
  <c r="D15" i="26"/>
  <c r="E69" i="33"/>
  <c r="E283" i="33"/>
  <c r="D38" i="21"/>
  <c r="E24" i="33"/>
  <c r="E91" i="33"/>
  <c r="E209" i="33"/>
  <c r="D150" i="21"/>
  <c r="D349" i="21"/>
  <c r="D184" i="21"/>
  <c r="E61" i="33"/>
  <c r="E258" i="33"/>
  <c r="D7" i="26"/>
  <c r="D309" i="21"/>
  <c r="D428" i="21"/>
  <c r="D13" i="21"/>
  <c r="D172" i="21"/>
  <c r="E65" i="23"/>
  <c r="E80" i="23"/>
  <c r="E75" i="23"/>
  <c r="E30" i="23"/>
  <c r="E82" i="23"/>
  <c r="E38" i="23"/>
  <c r="E63" i="23"/>
  <c r="E81" i="23"/>
  <c r="E73" i="23"/>
  <c r="E33" i="23"/>
  <c r="E66" i="23"/>
  <c r="E83" i="23"/>
  <c r="E36" i="23"/>
  <c r="E78" i="23"/>
  <c r="E32" i="23"/>
  <c r="E8" i="23"/>
  <c r="E95" i="23"/>
  <c r="E44" i="23"/>
  <c r="E45" i="23"/>
  <c r="E57" i="23"/>
  <c r="E43" i="23"/>
  <c r="E47" i="23"/>
  <c r="E60" i="23"/>
  <c r="E51" i="23"/>
  <c r="E5" i="23"/>
  <c r="E22" i="23"/>
  <c r="E90" i="23"/>
  <c r="E9" i="23"/>
  <c r="E18" i="23"/>
  <c r="E70" i="23"/>
  <c r="E72" i="23"/>
  <c r="E31" i="23"/>
  <c r="E59" i="23"/>
  <c r="E41" i="23"/>
  <c r="E12" i="23"/>
  <c r="E53" i="23"/>
  <c r="E20" i="23"/>
  <c r="E42" i="23"/>
  <c r="E54" i="23"/>
  <c r="E37" i="23"/>
  <c r="E27" i="23"/>
  <c r="E48" i="23"/>
  <c r="E89" i="23"/>
  <c r="E10" i="23"/>
  <c r="E91" i="23"/>
  <c r="E68" i="23"/>
  <c r="E93" i="23"/>
  <c r="E16" i="23"/>
  <c r="E77" i="23"/>
  <c r="H98" i="23"/>
  <c r="E13" i="23"/>
  <c r="E52" i="23"/>
  <c r="E74" i="23"/>
  <c r="E14" i="23"/>
  <c r="D5" i="26"/>
  <c r="E29" i="23"/>
  <c r="E97" i="23"/>
  <c r="E85" i="23"/>
  <c r="E21" i="23"/>
  <c r="J331" i="33"/>
  <c r="E211" i="33"/>
  <c r="E137" i="33"/>
  <c r="E189" i="33"/>
  <c r="E11" i="33"/>
  <c r="E38" i="33"/>
  <c r="E226" i="33"/>
  <c r="E275" i="33"/>
  <c r="E171" i="33"/>
  <c r="E329" i="33"/>
  <c r="E95" i="33"/>
  <c r="E90" i="33"/>
  <c r="E295" i="33"/>
  <c r="E318" i="33"/>
  <c r="E100" i="33"/>
  <c r="E245" i="33"/>
  <c r="E60" i="33"/>
  <c r="E289" i="33"/>
  <c r="E112" i="33"/>
  <c r="E39" i="33"/>
  <c r="E187" i="33"/>
  <c r="E43" i="33"/>
  <c r="E140" i="33"/>
  <c r="E175" i="33"/>
  <c r="E288" i="33"/>
  <c r="E107" i="33"/>
  <c r="E213" i="33"/>
  <c r="E259" i="33"/>
  <c r="E48" i="33"/>
  <c r="E186" i="33"/>
  <c r="E13" i="33"/>
  <c r="E129" i="33"/>
  <c r="E128" i="33"/>
  <c r="E233" i="33"/>
  <c r="E124" i="33"/>
  <c r="E49" i="33"/>
  <c r="E16" i="33"/>
  <c r="E164" i="33"/>
  <c r="E299" i="33"/>
  <c r="E243" i="33"/>
  <c r="E88" i="33"/>
  <c r="E105" i="33"/>
  <c r="E272" i="33"/>
  <c r="E50" i="33"/>
  <c r="E160" i="33"/>
  <c r="E269" i="33"/>
  <c r="E115" i="33"/>
  <c r="E56" i="33"/>
  <c r="E234" i="33"/>
  <c r="E311" i="33"/>
  <c r="E83" i="33"/>
  <c r="E153" i="33"/>
  <c r="E35" i="33"/>
  <c r="E8" i="33"/>
  <c r="E141" i="33"/>
  <c r="E188" i="33"/>
  <c r="E12" i="33"/>
  <c r="E103" i="33"/>
  <c r="E51" i="33"/>
  <c r="E321" i="33"/>
  <c r="E155" i="33"/>
  <c r="E119" i="33"/>
  <c r="E223" i="33"/>
  <c r="E23" i="33"/>
  <c r="E246" i="33"/>
  <c r="E261" i="33"/>
  <c r="E31" i="33"/>
  <c r="E99" i="33"/>
  <c r="E230" i="33"/>
  <c r="E317" i="33"/>
  <c r="E327" i="33"/>
  <c r="E54" i="33"/>
  <c r="E306" i="33"/>
  <c r="E250" i="33"/>
  <c r="E184" i="33"/>
  <c r="E77" i="33"/>
  <c r="E324" i="33"/>
  <c r="E72" i="33"/>
  <c r="E154" i="33"/>
  <c r="E110" i="33"/>
  <c r="E183" i="33"/>
  <c r="E284" i="33"/>
  <c r="E113" i="33"/>
  <c r="E118" i="33"/>
  <c r="E93" i="33"/>
  <c r="E286" i="33"/>
  <c r="E199" i="33"/>
  <c r="E7" i="33"/>
  <c r="E132" i="33"/>
  <c r="E235" i="33"/>
  <c r="E294" i="33"/>
  <c r="E6" i="33"/>
  <c r="E74" i="33"/>
  <c r="E10" i="33"/>
  <c r="E108" i="33"/>
  <c r="E57" i="33"/>
  <c r="E173" i="33"/>
  <c r="E260" i="33"/>
  <c r="E109" i="33"/>
  <c r="E300" i="33"/>
  <c r="E144" i="33"/>
  <c r="E174" i="33"/>
  <c r="E251" i="33"/>
  <c r="E198" i="33"/>
  <c r="E86" i="33"/>
  <c r="E81" i="33"/>
  <c r="E297" i="33"/>
  <c r="E40" i="33"/>
  <c r="E227" i="33"/>
  <c r="E71" i="33"/>
  <c r="E64" i="33"/>
  <c r="E106" i="33"/>
  <c r="E123" i="33"/>
  <c r="E133" i="33"/>
  <c r="E322" i="33"/>
  <c r="E271" i="33"/>
  <c r="E323" i="33"/>
  <c r="E313" i="33"/>
  <c r="E42" i="33"/>
  <c r="E237" i="33"/>
  <c r="E55" i="33"/>
  <c r="E151" i="33"/>
  <c r="E249" i="33"/>
  <c r="E293" i="33"/>
  <c r="E70" i="33"/>
  <c r="E312" i="33"/>
  <c r="E218" i="33"/>
  <c r="E45" i="33"/>
  <c r="E87" i="33"/>
  <c r="E291" i="33"/>
  <c r="E96" i="33"/>
  <c r="E58" i="33"/>
  <c r="E73" i="33"/>
  <c r="E273" i="33"/>
  <c r="E79" i="33"/>
  <c r="E253" i="33"/>
  <c r="E203" i="33"/>
  <c r="E264" i="33"/>
  <c r="E138" i="33"/>
  <c r="E247" i="33"/>
  <c r="E143" i="33"/>
  <c r="E165" i="33"/>
  <c r="E135" i="33"/>
  <c r="E244" i="33"/>
  <c r="E92" i="33"/>
  <c r="E217" i="33"/>
  <c r="E20" i="33"/>
  <c r="E33" i="33"/>
  <c r="E270" i="33"/>
  <c r="E298" i="33"/>
  <c r="E242" i="33"/>
  <c r="E142" i="33"/>
  <c r="E181" i="33"/>
  <c r="E280" i="33"/>
  <c r="D8" i="34"/>
  <c r="E61" i="23"/>
  <c r="E28" i="33"/>
  <c r="E202" i="33"/>
  <c r="E98" i="33"/>
  <c r="E149" i="33"/>
  <c r="E287" i="33"/>
  <c r="E101" i="33"/>
  <c r="D211" i="21"/>
  <c r="D350" i="21"/>
  <c r="D391" i="21"/>
  <c r="D216" i="21"/>
  <c r="E26" i="23"/>
  <c r="E21" i="33"/>
  <c r="H437" i="21"/>
  <c r="D196" i="21"/>
  <c r="D124" i="21"/>
  <c r="D303" i="21"/>
  <c r="D77" i="21"/>
  <c r="D285" i="21"/>
  <c r="D5" i="21"/>
  <c r="D73" i="21"/>
  <c r="D151" i="21"/>
  <c r="D406" i="21"/>
  <c r="D22" i="21"/>
  <c r="D308" i="21"/>
  <c r="D36" i="21"/>
  <c r="D275" i="21"/>
  <c r="D248" i="21"/>
  <c r="D218" i="21"/>
  <c r="D319" i="21"/>
  <c r="D11" i="21"/>
  <c r="D390" i="21"/>
  <c r="D91" i="21"/>
  <c r="D92" i="21"/>
  <c r="D171" i="21"/>
  <c r="D132" i="21"/>
  <c r="D59" i="21"/>
  <c r="D384" i="21"/>
  <c r="D56" i="21"/>
  <c r="D298" i="21"/>
  <c r="D274" i="21"/>
  <c r="D182" i="21"/>
  <c r="D95" i="21"/>
  <c r="D436" i="21"/>
  <c r="D76" i="21"/>
  <c r="D204" i="21"/>
  <c r="D245" i="21"/>
  <c r="D335" i="21"/>
  <c r="D363" i="21"/>
  <c r="D304" i="21"/>
  <c r="D283" i="21"/>
  <c r="D411" i="21"/>
  <c r="D434" i="21"/>
  <c r="D412" i="21"/>
  <c r="D249" i="21"/>
  <c r="D152" i="21"/>
  <c r="D34" i="21"/>
  <c r="D29" i="21"/>
  <c r="D54" i="21"/>
  <c r="D43" i="21"/>
  <c r="D37" i="21"/>
  <c r="D106" i="21"/>
  <c r="D52" i="21"/>
  <c r="D270" i="21"/>
  <c r="D264" i="21"/>
  <c r="D263" i="21"/>
  <c r="D74" i="21"/>
  <c r="D400" i="21"/>
  <c r="D424" i="21"/>
  <c r="D405" i="21"/>
  <c r="D162" i="21"/>
  <c r="D353" i="21"/>
  <c r="D207" i="21"/>
  <c r="D176" i="21"/>
  <c r="D280" i="21"/>
  <c r="D418" i="21"/>
  <c r="D247" i="21"/>
  <c r="D238" i="21"/>
  <c r="D160" i="21"/>
  <c r="D233" i="21"/>
  <c r="D138" i="21"/>
  <c r="D253" i="21"/>
  <c r="D370" i="21"/>
  <c r="D49" i="21"/>
  <c r="D284" i="21"/>
  <c r="D193" i="21"/>
  <c r="D435" i="21"/>
  <c r="E248" i="33"/>
  <c r="E231" i="33"/>
  <c r="E309" i="33"/>
  <c r="E32" i="33"/>
  <c r="E190" i="33"/>
  <c r="E219" i="33"/>
  <c r="D371" i="21"/>
  <c r="D45" i="21"/>
  <c r="D147" i="21"/>
  <c r="E63" i="33"/>
  <c r="E46" i="23"/>
  <c r="D41" i="21"/>
  <c r="D6" i="28"/>
  <c r="D296" i="21"/>
  <c r="E82" i="33"/>
  <c r="E9" i="33"/>
  <c r="D79" i="21"/>
  <c r="E236" i="33"/>
  <c r="E148" i="33"/>
  <c r="D66" i="21"/>
  <c r="D103" i="21"/>
  <c r="D431" i="21"/>
  <c r="E50" i="23"/>
  <c r="D37" i="26"/>
  <c r="E169" i="33"/>
  <c r="D10" i="34"/>
  <c r="D24" i="34"/>
  <c r="D14" i="34"/>
  <c r="D13" i="34"/>
  <c r="D18" i="34"/>
  <c r="D12" i="34"/>
  <c r="D9" i="34"/>
  <c r="D15" i="34"/>
  <c r="D26" i="34"/>
  <c r="D20" i="34"/>
  <c r="D23" i="34"/>
  <c r="E158" i="33"/>
  <c r="D60" i="21"/>
  <c r="E75" i="33"/>
  <c r="D114" i="21"/>
  <c r="E36" i="33"/>
  <c r="E15" i="33"/>
  <c r="E302" i="33"/>
  <c r="E206" i="33"/>
  <c r="D58" i="21"/>
  <c r="D322" i="21"/>
  <c r="D314" i="21"/>
  <c r="D220" i="21"/>
  <c r="D195" i="21"/>
  <c r="E39" i="23"/>
  <c r="E240" i="33"/>
  <c r="E316" i="33"/>
  <c r="E156" i="33"/>
  <c r="E134" i="33"/>
  <c r="E47" i="33"/>
  <c r="D134" i="21"/>
  <c r="E6" i="23"/>
  <c r="E305" i="33"/>
  <c r="D101" i="21"/>
  <c r="D202" i="21"/>
  <c r="D235" i="21"/>
  <c r="D262" i="21"/>
  <c r="D232" i="21"/>
  <c r="D141" i="21"/>
  <c r="D307" i="21"/>
  <c r="D258" i="21"/>
  <c r="D19" i="21"/>
  <c r="E34" i="23"/>
  <c r="E64" i="23"/>
  <c r="D35" i="26"/>
  <c r="D31" i="26"/>
  <c r="E76" i="23"/>
  <c r="E67" i="23"/>
  <c r="E84" i="23"/>
  <c r="E92" i="23"/>
  <c r="E5" i="33"/>
  <c r="E29" i="33"/>
  <c r="E192" i="33"/>
  <c r="E194" i="33"/>
  <c r="E28" i="23"/>
  <c r="E26" i="33"/>
  <c r="D5" i="34"/>
  <c r="D33" i="21"/>
  <c r="D381" i="21"/>
  <c r="D246" i="21"/>
  <c r="E62" i="23"/>
  <c r="D346" i="21"/>
  <c r="D163" i="21"/>
  <c r="D214" i="21"/>
  <c r="D86" i="21"/>
  <c r="D334" i="21"/>
  <c r="E11" i="23"/>
  <c r="E79" i="23"/>
  <c r="E252" i="33"/>
  <c r="D6" i="34"/>
  <c r="E197" i="33"/>
  <c r="D145" i="21"/>
  <c r="D414" i="21"/>
  <c r="D354" i="21"/>
  <c r="D32" i="21"/>
  <c r="D36" i="26"/>
  <c r="E255" i="33"/>
  <c r="D75" i="21"/>
  <c r="D228" i="21"/>
  <c r="D20" i="21"/>
  <c r="D192" i="21"/>
  <c r="D419" i="21"/>
  <c r="E224" i="33"/>
  <c r="E274" i="33"/>
  <c r="E152" i="33"/>
  <c r="E304" i="33"/>
  <c r="E220" i="33"/>
  <c r="E228" i="33"/>
  <c r="E212" i="33"/>
  <c r="D430" i="21"/>
  <c r="E207" i="33"/>
  <c r="E208" i="33"/>
  <c r="E14" i="33"/>
  <c r="E310" i="33"/>
  <c r="E262" i="33"/>
  <c r="E59" i="33"/>
  <c r="E328" i="33"/>
  <c r="E52" i="33"/>
  <c r="D378" i="21"/>
  <c r="D310" i="21"/>
  <c r="D137" i="21"/>
  <c r="D395" i="21"/>
  <c r="D271" i="21"/>
  <c r="D68" i="21"/>
  <c r="D375" i="21"/>
  <c r="D251" i="21"/>
  <c r="D279" i="21"/>
  <c r="D208" i="21"/>
  <c r="E55" i="23"/>
  <c r="E96" i="23"/>
  <c r="D13" i="26"/>
  <c r="D26" i="26"/>
  <c r="D29" i="26"/>
  <c r="D33" i="26"/>
  <c r="D24" i="26"/>
  <c r="D17" i="26"/>
  <c r="D8" i="26"/>
  <c r="D20" i="26"/>
  <c r="D19" i="26"/>
  <c r="D38" i="26"/>
  <c r="D18" i="26"/>
  <c r="D25" i="26"/>
  <c r="D22" i="26"/>
  <c r="D30" i="26"/>
  <c r="D9" i="26"/>
  <c r="D16" i="26"/>
  <c r="D34" i="26"/>
  <c r="D12" i="26"/>
  <c r="F40" i="26"/>
  <c r="D10" i="26"/>
  <c r="I29" i="28"/>
  <c r="D24" i="28"/>
  <c r="D21" i="28"/>
  <c r="D360" i="21"/>
  <c r="D144" i="21"/>
  <c r="D227" i="21"/>
  <c r="D84" i="21"/>
  <c r="D105" i="21"/>
  <c r="D123" i="21"/>
  <c r="D388" i="21"/>
  <c r="D31" i="21"/>
  <c r="D328" i="21"/>
  <c r="D47" i="21"/>
  <c r="D212" i="21"/>
  <c r="D312" i="21"/>
  <c r="D108" i="21"/>
  <c r="D278" i="21"/>
  <c r="D111" i="21"/>
  <c r="D173" i="21"/>
  <c r="D188" i="21"/>
  <c r="D386" i="21"/>
  <c r="D338" i="21"/>
  <c r="D117" i="21"/>
  <c r="D112" i="21"/>
  <c r="D432" i="21"/>
  <c r="D90" i="21"/>
  <c r="D255" i="21"/>
  <c r="D241" i="21"/>
  <c r="D157" i="21"/>
  <c r="D15" i="21"/>
  <c r="D174" i="21"/>
  <c r="D222" i="21"/>
  <c r="D331" i="21"/>
  <c r="D70" i="21"/>
  <c r="D402" i="21"/>
  <c r="D433" i="21"/>
  <c r="D324" i="21"/>
  <c r="D330" i="21"/>
  <c r="D219" i="21"/>
  <c r="D398" i="21"/>
  <c r="D42" i="21"/>
  <c r="D420" i="21"/>
  <c r="D225" i="21"/>
  <c r="D357" i="21"/>
  <c r="D416" i="21"/>
  <c r="D121" i="21"/>
  <c r="D377" i="21"/>
  <c r="D69" i="21"/>
  <c r="D14" i="21"/>
  <c r="D229" i="21"/>
  <c r="D379" i="21"/>
  <c r="D209" i="21"/>
  <c r="D362" i="21"/>
  <c r="D96" i="21"/>
  <c r="D139" i="21"/>
  <c r="D217" i="21"/>
  <c r="D300" i="21"/>
  <c r="D313" i="21"/>
  <c r="D210" i="21"/>
  <c r="D143" i="21"/>
  <c r="D383" i="21"/>
  <c r="D39" i="21"/>
  <c r="D397" i="21"/>
  <c r="D426" i="21"/>
  <c r="D396" i="21"/>
  <c r="D205" i="21"/>
  <c r="D178" i="21"/>
  <c r="D340" i="21"/>
  <c r="D341" i="21"/>
  <c r="D326" i="21"/>
  <c r="D372" i="21"/>
  <c r="D83" i="21"/>
  <c r="D401" i="21"/>
  <c r="D10" i="21"/>
  <c r="D289" i="21"/>
  <c r="D266" i="21"/>
  <c r="D51" i="21"/>
  <c r="D17" i="21"/>
  <c r="D333" i="21"/>
  <c r="D200" i="21"/>
  <c r="D148" i="21"/>
  <c r="D256" i="21"/>
  <c r="D201" i="21"/>
  <c r="D181" i="21"/>
  <c r="D177" i="21"/>
  <c r="D421" i="21"/>
  <c r="D382" i="21"/>
  <c r="D356" i="21"/>
  <c r="D305" i="21"/>
  <c r="D122" i="21"/>
  <c r="D9" i="21"/>
  <c r="D142" i="21"/>
  <c r="D100" i="21"/>
  <c r="D7" i="21"/>
  <c r="D98" i="21"/>
  <c r="D127" i="21"/>
  <c r="D99" i="21"/>
  <c r="D197" i="21"/>
  <c r="D302" i="21"/>
  <c r="D265" i="21"/>
  <c r="D230" i="21"/>
  <c r="D169" i="21"/>
  <c r="D221" i="21"/>
  <c r="D291" i="21"/>
  <c r="D187" i="21"/>
  <c r="D387" i="21"/>
  <c r="D339" i="21"/>
  <c r="D16" i="21"/>
  <c r="D206" i="21"/>
  <c r="D345" i="21"/>
  <c r="D364" i="21"/>
  <c r="D254" i="21"/>
  <c r="D311" i="21"/>
  <c r="D389" i="21"/>
  <c r="D327" i="21"/>
  <c r="D88" i="21"/>
  <c r="D183" i="21"/>
  <c r="D190" i="21"/>
  <c r="D198" i="21"/>
  <c r="D355" i="21"/>
  <c r="D336" i="21"/>
  <c r="D156" i="21"/>
  <c r="D293" i="21"/>
  <c r="D25" i="21"/>
  <c r="D231" i="21"/>
  <c r="D146" i="21"/>
  <c r="D422" i="21"/>
  <c r="D244" i="21"/>
  <c r="D115" i="21"/>
  <c r="D268" i="21"/>
  <c r="D158" i="21"/>
  <c r="D425" i="21"/>
  <c r="D35" i="21"/>
  <c r="D321" i="21"/>
  <c r="D323" i="21"/>
  <c r="D128" i="21"/>
  <c r="D393" i="21"/>
  <c r="D261" i="21"/>
  <c r="D85" i="21"/>
  <c r="D179" i="21"/>
  <c r="D30" i="21"/>
  <c r="G437" i="21"/>
  <c r="D286" i="21"/>
  <c r="D315" i="21"/>
  <c r="D427" i="21"/>
  <c r="D46" i="21"/>
  <c r="D180" i="21"/>
  <c r="D26" i="21"/>
  <c r="D61" i="21"/>
  <c r="D288" i="21"/>
  <c r="D120" i="21"/>
  <c r="D50" i="21"/>
  <c r="D175" i="21"/>
  <c r="D306" i="21"/>
  <c r="D113" i="21"/>
  <c r="D194" i="21"/>
  <c r="D365" i="21"/>
  <c r="D191" i="21"/>
  <c r="D281" i="21"/>
  <c r="D48" i="21"/>
  <c r="D252" i="21"/>
  <c r="D167" i="21"/>
  <c r="D110" i="21"/>
  <c r="D290" i="21"/>
  <c r="D273" i="21"/>
  <c r="D277" i="21"/>
  <c r="D403" i="21"/>
  <c r="D413" i="21"/>
  <c r="D199" i="21"/>
  <c r="D404" i="21"/>
  <c r="D237" i="21"/>
  <c r="D415" i="21"/>
  <c r="E239" i="33"/>
  <c r="E127" i="33"/>
  <c r="E34" i="33"/>
  <c r="E229" i="33"/>
  <c r="E277" i="33"/>
  <c r="E121" i="33"/>
  <c r="E84" i="33"/>
  <c r="E301" i="33"/>
  <c r="E296" i="33"/>
  <c r="E268" i="33"/>
  <c r="E263" i="33"/>
  <c r="E215" i="33"/>
  <c r="E214" i="33"/>
  <c r="E116" i="33"/>
  <c r="E18" i="33"/>
  <c r="E265" i="33"/>
  <c r="E126" i="33"/>
  <c r="E163" i="33"/>
  <c r="E216" i="33"/>
  <c r="E159" i="33"/>
  <c r="L29" i="28" l="1"/>
  <c r="D9" i="28"/>
  <c r="D23" i="28"/>
  <c r="D8" i="28"/>
  <c r="D25" i="28"/>
  <c r="D10" i="28"/>
  <c r="D14" i="28"/>
  <c r="D17" i="28"/>
  <c r="D22" i="28"/>
  <c r="D15" i="28"/>
  <c r="D26" i="28"/>
  <c r="D16" i="28"/>
  <c r="D18" i="28"/>
  <c r="D5" i="28"/>
  <c r="D19" i="28"/>
  <c r="D20" i="28"/>
  <c r="D13" i="28"/>
  <c r="D12" i="28"/>
</calcChain>
</file>

<file path=xl/sharedStrings.xml><?xml version="1.0" encoding="utf-8"?>
<sst xmlns="http://schemas.openxmlformats.org/spreadsheetml/2006/main" count="6358" uniqueCount="2313">
  <si>
    <t>stř. HNO</t>
  </si>
  <si>
    <t>krabice VNO</t>
  </si>
  <si>
    <t>krab.HNO</t>
  </si>
  <si>
    <t>spona</t>
  </si>
  <si>
    <t>Výkr. Číslo</t>
  </si>
  <si>
    <t>Stříška KARAT vertikální pod omítku VPO 1 rám</t>
  </si>
  <si>
    <t>Stříška KARAT vertikální pod omítku VPO 2 rám</t>
  </si>
  <si>
    <t>Stříška KARAT vertikální pod omítku VPO 3 rám</t>
  </si>
  <si>
    <t>Stříška KARAT vertikální pod omítku VPO 4 rám</t>
  </si>
  <si>
    <t>Stříška KARAT vertikální pod omítku VPO 6 rám</t>
  </si>
  <si>
    <t>Stříška KARAT horizontální pod omítku HPO 2 rám</t>
  </si>
  <si>
    <t>Stříška KARAT horizontální pod omítku HPO 3 rám</t>
  </si>
  <si>
    <t>Stříška KARAT horizontální pod omítku HPO 6 rám</t>
  </si>
  <si>
    <t>Rám KARAT pro 1 modul</t>
  </si>
  <si>
    <t>Rám KARAT pro 2 moduly</t>
  </si>
  <si>
    <t>Rám KARAT pro 3 moduly</t>
  </si>
  <si>
    <t>Rám KARAT pro 4 moduly</t>
  </si>
  <si>
    <t>4FA 697 00</t>
  </si>
  <si>
    <t>4FF 090 81</t>
  </si>
  <si>
    <t>4FF 090 82</t>
  </si>
  <si>
    <t>4FF 090 83</t>
  </si>
  <si>
    <t>Krabice KARAT vertikální nad omítku VNO 1 rám</t>
  </si>
  <si>
    <t>Krabice KARAT vertikální nad omítku VNO 2 rám</t>
  </si>
  <si>
    <t>Krabice KARAT vertikální nad omítku VNO 3 rám</t>
  </si>
  <si>
    <t>4FF 090 92</t>
  </si>
  <si>
    <t>4FF 090 93</t>
  </si>
  <si>
    <t>4FF 090 84</t>
  </si>
  <si>
    <t>4FF 090 86</t>
  </si>
  <si>
    <t>4FF 090 96</t>
  </si>
  <si>
    <t>Krabice KARAT vertikální nad omítku VNO 4 rám</t>
  </si>
  <si>
    <t>Krabice KARAT vertikální nad omítku VNO 6 rám</t>
  </si>
  <si>
    <t>Krabice KARAT horizontální nad omítku HNO 2 rám</t>
  </si>
  <si>
    <t>Krabice KARAT horizontální nad omítku HNO 3 rám</t>
  </si>
  <si>
    <t>Krabice KARAT horizontální nad omítku HNO 6 rám</t>
  </si>
  <si>
    <t>Stříška KARAT vertikální nad omítku VNO 1 rám</t>
  </si>
  <si>
    <t>Stříška KARAT vertikální nad omítku VNO 2 rám</t>
  </si>
  <si>
    <t>Stříška KARAT vertikální nad omítku VNO 3 rám</t>
  </si>
  <si>
    <t>Stříška KARAT vertikální nad omítku VNO 4 rám</t>
  </si>
  <si>
    <t>Stříška KARAT vertikální nad omítku VNO 6 rám</t>
  </si>
  <si>
    <t>Stříška KARAT horizontální nad omítku HNO 2 rám</t>
  </si>
  <si>
    <t>Stříška KARAT horizontální nad omítku HNO 3 rám</t>
  </si>
  <si>
    <t>Stříška KARAT horizontální nad omítku HNO 6 rám</t>
  </si>
  <si>
    <t>MC bez DPH</t>
  </si>
  <si>
    <t>Elektrické zámky</t>
  </si>
  <si>
    <t>Bytové zvonky</t>
  </si>
  <si>
    <t>Montážní krabice s rámečkem pro montáž pod omítku GUARD</t>
  </si>
  <si>
    <t>Stříšky pro montáž pod omítku GUARD</t>
  </si>
  <si>
    <t>Stříšky pro montáž nad omítku GUARD</t>
  </si>
  <si>
    <t>4FK 203 08</t>
  </si>
  <si>
    <t>4FF 062 11</t>
  </si>
  <si>
    <t>4FF 062 12</t>
  </si>
  <si>
    <t>4FF 062 13</t>
  </si>
  <si>
    <t>4FF 062 14</t>
  </si>
  <si>
    <t>4FA 690 01</t>
  </si>
  <si>
    <t>4FA 690 02</t>
  </si>
  <si>
    <t>Tlačítkové tablo 2-BUS KARAT sestavené 6tl. (se stříškou horizontální pod omítku)</t>
  </si>
  <si>
    <t>Tlačítkové tablo 2-BUS KARAT sestavené 6tl. (se stříškou vertikální pod omítku)</t>
  </si>
  <si>
    <t>Tlačítkové tablo 2-BUS KARAT sestavené 6tl. (s krabicí horizontální nad omítku)</t>
  </si>
  <si>
    <t>Tlačítkové tablo 2-BUS KARAT sestavené 6tl. (s krabicí vertikální nad omítku)</t>
  </si>
  <si>
    <t>Tlačítkové tablo 2-BUS KARAT sestavené 28tl. (se stříškou horizontální pod omítku)</t>
  </si>
  <si>
    <t>Tlačítkové tablo 2-BUS KARAT sestavené 28tl. (se stříškou vertikální pod omítku)</t>
  </si>
  <si>
    <t>počet komponent v TT</t>
  </si>
  <si>
    <t>Tlačítkové tablo 2-BUS KARAT sestavené 29tl. + popisný modul (pod omítku bez stříšky)</t>
  </si>
  <si>
    <t>Tlačítkové tablo 2-BUS KARAT sestavené 29tl. bez EV (pod omítku bez stříšky)</t>
  </si>
  <si>
    <t>Tlačítkové tablo 2-BUS KARAT sestavené 29tl. (se stříškou horizontální pod omítku)</t>
  </si>
  <si>
    <t>Tlačítkové tablo 2-BUS KARAT sestavené 29tl. (se stříškou vertikální pod omítku)</t>
  </si>
  <si>
    <t>Tlačítkové tablo 2-BUS KARAT sestavené 29tl. (s krabicí horizontální nad omítku)</t>
  </si>
  <si>
    <t>Tlačítkové tablo 2-BUS KARAT sestavené 29tl. (s krabicí vertikální nad omítku)</t>
  </si>
  <si>
    <t>Tlačítkové tablo 2-BUS KARAT sestavené 29tl. (se stříškou horizontální nad omítku)</t>
  </si>
  <si>
    <t>Tlačítkové tablo 2-BUS KARAT sestavené 29tl. (se stříškou vertikální nad omítku)</t>
  </si>
  <si>
    <t>Tlačítkové tablo 2-BUS KARAT sestavené 2tl. (pod omítku bez stříšky)</t>
  </si>
  <si>
    <t>Tlačítkové tablo 2-BUS GUARD sestavené 13tl.</t>
  </si>
  <si>
    <t>Čip DEK (kontaktní identifikátor iButton) DS 1990 R-F5</t>
  </si>
  <si>
    <t>Tlačítkové tablo 2-BUS KARAT sestavené 45tl. bez EV (pod omítku bez stříšky)</t>
  </si>
  <si>
    <t>Tlačítkové tablo 2-BUS KARAT sestavené 45tl. (se stříškou horizontální pod omítku)</t>
  </si>
  <si>
    <t>Tlačítkové tablo 2-BUS KARAT sestavené 45tl. (se stříškou vertikální pod omítku)</t>
  </si>
  <si>
    <t>Tlačítkové tablo 2-BUS KARAT sestavené 45tl. (s krabicí horizontální nad omítku)</t>
  </si>
  <si>
    <t>Tlačítkové tablo 2-BUS KARAT sestavené 8tl. (s krabicí vertikální nad omítku)</t>
  </si>
  <si>
    <t xml:space="preserve">V - vertikální; H - horizontální; PO - pod omítku; NO - nad omítku          </t>
  </si>
  <si>
    <t>Rám KARAT pro 6 modulů</t>
  </si>
  <si>
    <t>bez EV … tablo bez vrátného (hovorové jednotky) - pouze s účast. tlačítky</t>
  </si>
  <si>
    <t>Tlačítkové tablo 2-BUS GUARD sestavené 15tl. (5+10tl.) bez EV se stříškou pod omítku</t>
  </si>
  <si>
    <t>Tlačítkové tablo 2-BUS GUARD sestavené 16tl.</t>
  </si>
  <si>
    <t>Tlačítkové tablo 2-BUS GUARD sestavené 16tl. se stříškou nad omítku</t>
  </si>
  <si>
    <t>Tlačítkové tablo 2-BUS GUARD sestavené 16tl. se stříškou pod omítku</t>
  </si>
  <si>
    <t>Tlačítkové tablo 2-BUS GUARD sestavené 17tl.</t>
  </si>
  <si>
    <t>Tlačítkové tablo 2-BUS GUARD sestavené 17tl. se stříškou nad omítku</t>
  </si>
  <si>
    <t>Tlačítkové tablo 2-BUS GUARD sestavené 17tl. se stříškou pod omítku</t>
  </si>
  <si>
    <t>Tlačítkové tablo 2-BUS GUARD sestavené 18tl.</t>
  </si>
  <si>
    <t>Tlačítkové tablo 2-BUS GUARD sestavené 18tl. se stříškou nad omítku</t>
  </si>
  <si>
    <t>Tlačítkové tablo 2-BUS GUARD sestavené 18tl. se stříškou pod omítku</t>
  </si>
  <si>
    <t>Tlačítkové tablo 2-BUS GUARD sestavené 1tl.</t>
  </si>
  <si>
    <t>Tlačítkové tablo 2-BUS GUARD sestavené 1tl. se stříškou nad omítku</t>
  </si>
  <si>
    <t>Tlačítkové tablo 2-BUS GUARD sestavené 1tl. se stříškou pod omítku</t>
  </si>
  <si>
    <t>Tlačítkové tablo 2-BUS GUARD sestavené 20tl. (2x10 tl.) bez EV</t>
  </si>
  <si>
    <t>Tlačítkové tablo 2-BUS KARAT sestavené 41tl. (s krabicí vertikální nad omítku)</t>
  </si>
  <si>
    <t>Tlačítkové tablo 2-BUS KARAT sestavené 41tl. (se stříškou horizontální nad omítku)</t>
  </si>
  <si>
    <t>Tlačítkové tablo 2-BUS KARAT sestavené 41tl. (se stříškou vertikální nad omítku)</t>
  </si>
  <si>
    <t>Tlačítkové tablo 2-BUS KARAT sestavené 42tl. (pod omítku bez stříšky)</t>
  </si>
  <si>
    <t>Tlačítkové tablo 2-BUS KARAT sestavené 42tl. (se stříškou horizontální pod omítku)</t>
  </si>
  <si>
    <t>Tlačítkové tablo 2-BUS KARAT sestavené 42tl. (se stříškou vertikální pod omítku)</t>
  </si>
  <si>
    <t>Tlačítkové tablo 2-BUS KARAT sestavené 42tl. (s krabicí horizontální nad omítku)</t>
  </si>
  <si>
    <t>Tlačítkové tablo 2-BUS KARAT sestavené 42tl. (s krabicí vertikální nad omítku)</t>
  </si>
  <si>
    <t>Tlačítkové tablo 2-BUS KARAT sestavené 42tl. (se stříškou horizontální nad omítku)</t>
  </si>
  <si>
    <t>Tlačítkové tablo 2-BUS KARAT sestavené 42tl. (se stříškou vertikální nad omítku)</t>
  </si>
  <si>
    <t>Tlačítkové tablo 2-BUS KARAT sestavené 43tl. + popisný modul (pod omítku bez stříšky)</t>
  </si>
  <si>
    <t>Tlačítkové tablo 2-BUS KARAT sestavené 43tl. bez EV (pod omítku bez stříšky)</t>
  </si>
  <si>
    <t>4FP 211 23</t>
  </si>
  <si>
    <t>Telefon domácí 2-BUS ESO (.201 bílý; .915 slonová kost)</t>
  </si>
  <si>
    <t>stř.HPO … stříška horizontální pod omítku
stř.VPO … stříška vertikální pod omítku
krab.HNO … krabice horizontální nad omítku
krab.VNO … krabice vertikální nad omítku
stř.HNO … stříška horizontální nad omítku
stř.VNO … stříška vertikální nad omítku                                                                                                                                                             Č ... číselnice pro kódovou volbu účastníka</t>
  </si>
  <si>
    <t>J … Jmenovník resp. popisný modul</t>
  </si>
  <si>
    <t>Tlačítkové tablo 2-BUS KARAT sestavené z EV a číselnice pro kódovou volbu a dvou 4 modul. jmenovníků (pod omítku bez stříšky)</t>
  </si>
  <si>
    <t>Tlačítkové tablo 2-BUS KARAT sestavené z EV a číselnice pro kódovou volbu a dvou 4 modul. jmenovníků (se stříškou horizontální pod omítku)</t>
  </si>
  <si>
    <t>Tlačítkové tablo 2-BUS KARAT sestavené z EV a číselnice pro kódovou volbu a dvou 4 modul. jmenovníků (se stříškou vertikální pod omítku)</t>
  </si>
  <si>
    <t>Tlačítkové tablo 2-BUS KARAT sestavené z EV a číselnice pro kódovou volbu a dvou 4 modul. jmenovníků (s krabicí horizontální nad omítku)</t>
  </si>
  <si>
    <t>Tlačítkové tablo 2-BUS KARAT sestavené z EV a číselnice pro kódovou volbu a dvou 4 modul. jmenovníků (s krabicí vertikální nad omítku)</t>
  </si>
  <si>
    <t>Tlačítkové tablo 2-BUS KARAT sestavené z EV a číselnice pro kódovou volbu a dvou 4 modul. jmenovníků (se stříškou horizontální nad omítku)</t>
  </si>
  <si>
    <t>Tlačítkové tablo 2-BUS KARAT sestavené z EV a číselnice pro kódovou volbu a dvou 4 modul. jmenovníků (se stříškou vertikální nad omítku)</t>
  </si>
  <si>
    <t>jmenovník</t>
  </si>
  <si>
    <t>Modul záslepky GUARD</t>
  </si>
  <si>
    <t>Montážní krabice GUARD s rám. pro montáž pod omítku 1 modul</t>
  </si>
  <si>
    <t>Montážní krabice GUARD s rám. pro montáž pod omítku 2 moduly</t>
  </si>
  <si>
    <t>Montážní krabice GUARD s rám. pro montáž pod omítku 3 moduly</t>
  </si>
  <si>
    <t>Montážní krabice GUARD s rám. pro montáž pod omítku 4 moduly</t>
  </si>
  <si>
    <t>Stříška pro montáž pod omítku GUARD 1 modul</t>
  </si>
  <si>
    <t>Stříška pro montáž pod omítku GUARD 2 moduly</t>
  </si>
  <si>
    <t>Stříška pro montáž pod omítku GUARD 3 moduly</t>
  </si>
  <si>
    <t>Stříška pro montáž pod omítku GUARD 4 moduly</t>
  </si>
  <si>
    <t>Stříška pro montáž nad omítku GUARD 1 modul</t>
  </si>
  <si>
    <t>Stříška pro montáž nad omítku GUARD 2 moduly</t>
  </si>
  <si>
    <t>Stříška pro montáž nad omítku GUARD 3 moduly</t>
  </si>
  <si>
    <t>Stříška pro montáž nad omítku GUARD 4 moduly</t>
  </si>
  <si>
    <t>GUARD 2-BUS s přímou volbou</t>
  </si>
  <si>
    <t xml:space="preserve">SPO … stříška pod omítku                                                                                                                         SNO … stříška nad omítku                                                                                                                                  EV … elektrický vrátný                                                                                                                                           bez EV … tablo bez vrátného (hovorové jednotky) - pouze s účastnickými tlačítky   </t>
  </si>
  <si>
    <t>Tlačítkové tablo 2-BUS KARAT sestavené 81tl. (se stříškou horizontální nad omítku)</t>
  </si>
  <si>
    <t>Tlačítkové tablo 2-BUS KARAT sestavené 81tl. (se stříškou vertikální nad omítku)</t>
  </si>
  <si>
    <t>Tlačítkové tablo 2-BUS KARAT sestavené 83tl. (pod omítku bez stříšky)</t>
  </si>
  <si>
    <t>Tlačítkové tablo 2-BUS KARAT sestavené 83tl. (se stříškou horizontální pod omítku)</t>
  </si>
  <si>
    <t>Tlačítkové tablo 2-BUS KARAT sestavené 83tl. (se stříškou vertikální pod omítku)</t>
  </si>
  <si>
    <t>Tlačítkové tablo 2-BUS KARAT sestavené 83tl. (s krabicí horizontální nad omítku)</t>
  </si>
  <si>
    <t>Tlačítkové tablo 2-BUS KARAT sestavené 83tl. (s krabicí vertikální nad omítku)</t>
  </si>
  <si>
    <t>Tlačítkové tablo 2-BUS KARAT sestavené 83tl. (se stříškou horizontální nad omítku)</t>
  </si>
  <si>
    <t>Tlačítkové tablo 2-BUS KARAT sestavené 83tl. (se stříškou vertikální nad omítku)</t>
  </si>
  <si>
    <t>Tlačítkové tablo 2-BUS GUARD sestavené 3tl.</t>
  </si>
  <si>
    <t>28tl. SNO</t>
  </si>
  <si>
    <t>28tl. SPO</t>
  </si>
  <si>
    <t>31tl. SNO</t>
  </si>
  <si>
    <t>31tl. SPO</t>
  </si>
  <si>
    <t>32tl. SNO</t>
  </si>
  <si>
    <t>32tl. SPO</t>
  </si>
  <si>
    <t>33tl. SNO</t>
  </si>
  <si>
    <t>33tl. SPO</t>
  </si>
  <si>
    <t>bez EV 5tl.</t>
  </si>
  <si>
    <t>5tl. bez EV SNO</t>
  </si>
  <si>
    <t>5tl. bez EV SPO</t>
  </si>
  <si>
    <t xml:space="preserve">10tl. bez EV </t>
  </si>
  <si>
    <t>10tl. bez EV SNO</t>
  </si>
  <si>
    <t>10tl. bez EV SPO</t>
  </si>
  <si>
    <t xml:space="preserve">15tl. (3x5) bez EV </t>
  </si>
  <si>
    <t>15tl. (3x5) SNO</t>
  </si>
  <si>
    <t>15tl. (3x5) SPO</t>
  </si>
  <si>
    <t xml:space="preserve">15tl. (5+10) bez EV </t>
  </si>
  <si>
    <t>15tl. (5+10) SNO</t>
  </si>
  <si>
    <t>15tl. (5+10) SPO</t>
  </si>
  <si>
    <t xml:space="preserve">20tl. (2x10) bez EV </t>
  </si>
  <si>
    <t>20tl. (2x10) SNO</t>
  </si>
  <si>
    <t>20tl. (2x10) SPO</t>
  </si>
  <si>
    <t xml:space="preserve">20tl. (4x5) bez EV </t>
  </si>
  <si>
    <t>20tl. (4x5) SPO</t>
  </si>
  <si>
    <t>20tl. (4x5) SNO</t>
  </si>
  <si>
    <t>25tl. bez EV SNO</t>
  </si>
  <si>
    <t>25tl. bez EV SPO</t>
  </si>
  <si>
    <t>30tl. bez EV</t>
  </si>
  <si>
    <t>30tl. bez EV SNO</t>
  </si>
  <si>
    <t>30tl. bez EV SPO</t>
  </si>
  <si>
    <t>35tl. bez EV SNO</t>
  </si>
  <si>
    <t>35tl. bez EV SPO</t>
  </si>
  <si>
    <t>40tl. bez EV</t>
  </si>
  <si>
    <t>40tl. bez EV SNO</t>
  </si>
  <si>
    <t>40tl. bez EV SPO</t>
  </si>
  <si>
    <t>NUM</t>
  </si>
  <si>
    <t>NUM NO</t>
  </si>
  <si>
    <t>NUM SPO</t>
  </si>
  <si>
    <t>NUM+1</t>
  </si>
  <si>
    <t>NUM+1 SNO</t>
  </si>
  <si>
    <t>NUM+1 SPO</t>
  </si>
  <si>
    <t>NUM+2</t>
  </si>
  <si>
    <t>NUM+2 SNO</t>
  </si>
  <si>
    <t>NUM+2 SPO</t>
  </si>
  <si>
    <t>NUM+3</t>
  </si>
  <si>
    <t>NUM+3 SNO</t>
  </si>
  <si>
    <t>NUM+3 SPO</t>
  </si>
  <si>
    <t>1J</t>
  </si>
  <si>
    <t>1J NO</t>
  </si>
  <si>
    <t>1J SPO</t>
  </si>
  <si>
    <t>2J</t>
  </si>
  <si>
    <t>2J SNO</t>
  </si>
  <si>
    <t>2J SPO</t>
  </si>
  <si>
    <t>3J</t>
  </si>
  <si>
    <t>3J SNO</t>
  </si>
  <si>
    <t>3J SPO</t>
  </si>
  <si>
    <t>4J</t>
  </si>
  <si>
    <t>4J SNO</t>
  </si>
  <si>
    <t>4J SPO</t>
  </si>
  <si>
    <t>SPO … stříška pod omítku                                                                                                                                                  SNO … stříška nad omítku                                                                                                                                                EV … elektrický vrátný                                                                                                                                                       NUM … EV s číselnicí pro kódovou volbu                                                                                          J … jmenovník resp. seznam účastníků</t>
  </si>
  <si>
    <t>KZ</t>
  </si>
  <si>
    <t>4FK 178 86</t>
  </si>
  <si>
    <t>Tlačítkové tablo 2-BUS KARAT sestavené 65tl. (se stříškou vertikální nad omítku)</t>
  </si>
  <si>
    <t>Tlačítkové tablo 2-BUS KARAT sestavené 67tl. (pod omítku bez stříšky)</t>
  </si>
  <si>
    <t>Tlačítkové tablo 2-BUS KARAT sestavené 67tl. (se stříškou horizontální pod omítku)</t>
  </si>
  <si>
    <t>Tlačítkové tablo 2-BUS KARAT sestavené 67tl. (se stříškou vertikální pod omítku)</t>
  </si>
  <si>
    <t>Tlačítkové tablo 2-BUS KARAT sestavené 67tl. (s krabicí horizontální nad omítku)</t>
  </si>
  <si>
    <t>Tlačítkové tablo 2-BUS KARAT sestavené 67tl. (s krabicí vertikální nad omítku)</t>
  </si>
  <si>
    <t>Tlačítkové tablo 2-BUS KARAT sestavené 67tl. (se stříškou horizontální nad omítku)</t>
  </si>
  <si>
    <t>Tlačítkové tablo 2-BUS KARAT sestavené 67tl. (se stříškou vertikální nad omítku)</t>
  </si>
  <si>
    <t>Tlačítkové tablo 2-BUS KARAT sestavené 69tl. (pod omítku bez stříšky)</t>
  </si>
  <si>
    <t>Tlačítkové tablo 2-BUS KARAT sestavené 69tl. (se stříškou horizontální pod omítku)</t>
  </si>
  <si>
    <t>Tlačítkové tablo 2-BUS KARAT sestavené 69tl. (se stříškou vertikální pod omítku)</t>
  </si>
  <si>
    <t>Tlačítkové tablo 2-BUS KARAT sestavené 69tl. (s krabicí horizontální nad omítku)</t>
  </si>
  <si>
    <t>Tlačítkové tablo 2-BUS KARAT sestavené 69tl. (s krabicí vertikální nad omítku)</t>
  </si>
  <si>
    <t>Tlačítkové tablo 2-BUS KARAT sestavené 69tl. (se stříškou horizontální nad omítku)</t>
  </si>
  <si>
    <t>Tlačítkové tablo 2-BUS KARAT sestavené 69tl. (se stříškou vertikální nad omítku)</t>
  </si>
  <si>
    <t>Tlačítkové tablo 2-BUS KARAT sestavené 6tl. (pod omítku bez stříšky)</t>
  </si>
  <si>
    <t>Tlačítkové tablo 2-BUS KARAT sestavené 23tl. (se stříškou horizontální pod omítku)</t>
  </si>
  <si>
    <t>Tlačítkové tablo 2-BUS KARAT sestavené 23tl. (se stříškou vertikální pod omítku)</t>
  </si>
  <si>
    <t>Tlačítkové tablo 2-BUS KARAT sestavené 23tl. (s krabicí horizontální nad omítku)</t>
  </si>
  <si>
    <t>Tlačítkové tablo 2-BUS KARAT sestavené 23tl. (s krabicí vertikální nad omítku)</t>
  </si>
  <si>
    <t>Tlačítkové tablo 2-BUS KARAT sestavené 23tl. (se stříškou horizontální nad omítku)</t>
  </si>
  <si>
    <t>Tlačítkové tablo 2-BUS KARAT sestavené 23tl. (se stříškou vertikální nad omítku)</t>
  </si>
  <si>
    <t>Tlačítkové tablo 2-BUS KARAT sestavené 24tl. (pod omítku bez stříšky)</t>
  </si>
  <si>
    <t>Tlačítkové tablo 2-BUS GUARD sestavené 20tl. (2x10 tl.) bez EV se stříškou nad omítku</t>
  </si>
  <si>
    <t>Tlačítkové tablo 2-BUS GUARD sestavené 20tl. (2x10 tl.) bez EV se stříškou pod omítku</t>
  </si>
  <si>
    <t>Tlačítkové tablo 2-BUS GUARD sestavené 20tl. (4x5 tl.) bez EV</t>
  </si>
  <si>
    <t>Tlačítkové tablo 2-BUS GUARD sestavené 20tl. (4x5 tl.) bez EV se stříškou nad omítku</t>
  </si>
  <si>
    <t>Tlačítkové tablo 2-BUS GUARD sestavené 20tl. (4x5 tl.) bez EV se stříškou pod omítku</t>
  </si>
  <si>
    <t>Tlačítkové tablo 2-BUS GUARD sestavené 21tl.</t>
  </si>
  <si>
    <t>Tlačítkové tablo 2-BUS GUARD sestavené 21tl. se stříškou nad omítku</t>
  </si>
  <si>
    <t>Tlačítkové tablo 2-BUS GUARD sestavené 21tl. se stříškou pod omítku</t>
  </si>
  <si>
    <t>Telefonní spínač přídavného akustické nebo světelné signalizace napájené 230V/50Hz</t>
  </si>
  <si>
    <t>Tlačítkové tablo 2-BUS KARAT sestavené 85tl. (s krabicí horizontální nad omítku)</t>
  </si>
  <si>
    <t>Tlačítkové tablo 2-BUS KARAT sestavené 85tl. (s krabicí vertikální nad omítku)</t>
  </si>
  <si>
    <t>Tlačítkové tablo 2-BUS KARAT sestavené 85tl. (se stříškou horizontální nad omítku)</t>
  </si>
  <si>
    <t>Tlačítkové tablo 2-BUS KARAT sestavené 85tl. (se stříškou vertikální nad omítku)</t>
  </si>
  <si>
    <t>Objednací kód</t>
  </si>
  <si>
    <t>Tlačítkové tablo 2-BUS GUARD sestavené 7tl. se stříškou pod omítku</t>
  </si>
  <si>
    <t>Tlačítkové tablo 2-BUS GUARD sestavené 8tl.</t>
  </si>
  <si>
    <t>Tlačítkové tablo 2-BUS GUARD sestavené 8tl. se stříškou nad omítku</t>
  </si>
  <si>
    <t>Tlačítkové tablo 2-BUS GUARD sestavené 8tl. se stříškou pod omítku</t>
  </si>
  <si>
    <t>Tlačítkové tablo 2-BUS GUARD sestavené z EV s číselnicí</t>
  </si>
  <si>
    <t>4FP 672 57</t>
  </si>
  <si>
    <t>Tlačítkové tablo 2-BUS KARAT sestavené 49tl. (se stříškou horizontální nad omítku)</t>
  </si>
  <si>
    <t>Tlačítkové tablo 2-BUS KARAT sestavené 49tl. (se stříškou vertikální nad omítku)</t>
  </si>
  <si>
    <t>Tlačítkové tablo 2-BUS KARAT sestavené 51tl. (pod omítku bez stříšky)</t>
  </si>
  <si>
    <t>Tlačítkové tablo 2-BUS KARAT sestavené 51tl. (se stříškou horizontální pod omítku)</t>
  </si>
  <si>
    <t>Tlačítkové tablo 2-BUS KARAT sestavené 51tl. (se stříškou vertikální pod omítku)</t>
  </si>
  <si>
    <t>Tlačítkové tablo 2-BUS KARAT sestavené 51tl. (s krabicí horizontální nad omítku)</t>
  </si>
  <si>
    <t>Tlačítkové tablo 2-BUS KARAT sestavené 51tl. (s krabicí vertikální nad omítku)</t>
  </si>
  <si>
    <t>Tlačítkové tablo 2-BUS KARAT sestavené 51tl. (se stříškou horizontální nad omítku)</t>
  </si>
  <si>
    <t>Tlačítkové tablo 2-BUS KARAT sestavené 51tl. (se stříškou vertikální nad omítku)</t>
  </si>
  <si>
    <t>Tlačítkové tablo 2-BUS KARAT sestavené 53tl. (pod omítku bez stříšky)</t>
  </si>
  <si>
    <t>Č+4MJ stř.VPO</t>
  </si>
  <si>
    <t>Č+4MJ krab.HNO</t>
  </si>
  <si>
    <t>Č+4MJ krab.VNO</t>
  </si>
  <si>
    <t>Č+4MJ stř.HNO</t>
  </si>
  <si>
    <t>Č+4MJ stř.VNO</t>
  </si>
  <si>
    <t>Č+2x4MJ</t>
  </si>
  <si>
    <t>Č+2x4MJ stř.HPO</t>
  </si>
  <si>
    <t>Č+2x4MJ stř.VPO</t>
  </si>
  <si>
    <t>Č+2x4MJ krab.HNO</t>
  </si>
  <si>
    <t>Č+2x4MJ krab.VNO</t>
  </si>
  <si>
    <t>Č+2x4MJ stř.HNO</t>
  </si>
  <si>
    <t>Č+2x4MJ stř.VNO</t>
  </si>
  <si>
    <t>2-BUS GUARD</t>
  </si>
  <si>
    <t>1tl.</t>
  </si>
  <si>
    <t>1tl. SNO</t>
  </si>
  <si>
    <t>1tl. SPO</t>
  </si>
  <si>
    <t>2tl. SNO</t>
  </si>
  <si>
    <t>2tl. SPO</t>
  </si>
  <si>
    <t>3tl.</t>
  </si>
  <si>
    <t>3tl. SNO</t>
  </si>
  <si>
    <t>3tl. SPO</t>
  </si>
  <si>
    <t>6tl. SNO</t>
  </si>
  <si>
    <t>6tl. SPO</t>
  </si>
  <si>
    <t>7tl.</t>
  </si>
  <si>
    <t>7tl. SNO</t>
  </si>
  <si>
    <t>7tl. SPO</t>
  </si>
  <si>
    <t>8tl. SNO</t>
  </si>
  <si>
    <t>8tl. SPO</t>
  </si>
  <si>
    <t>11tl.</t>
  </si>
  <si>
    <t>11tl. SNO</t>
  </si>
  <si>
    <t>11tl. SPO</t>
  </si>
  <si>
    <t>12tl. SNO</t>
  </si>
  <si>
    <t>12tl. SPO</t>
  </si>
  <si>
    <t>13tl.</t>
  </si>
  <si>
    <t>13tl. SNO</t>
  </si>
  <si>
    <t>13tl. SPO</t>
  </si>
  <si>
    <t>16tl. SNO</t>
  </si>
  <si>
    <t>16tl. SPO</t>
  </si>
  <si>
    <t>17tl.</t>
  </si>
  <si>
    <t>17tl. SNO</t>
  </si>
  <si>
    <t>17tl. SPO</t>
  </si>
  <si>
    <t>18tl. SNO</t>
  </si>
  <si>
    <t>18tl. SPO</t>
  </si>
  <si>
    <t>21tl. SNO</t>
  </si>
  <si>
    <t>21tl. SPO</t>
  </si>
  <si>
    <t>22tl. SNO</t>
  </si>
  <si>
    <t>22tl. SPO</t>
  </si>
  <si>
    <t>23tl. SNO</t>
  </si>
  <si>
    <t>23tl. SPO</t>
  </si>
  <si>
    <t>26tl. SNO</t>
  </si>
  <si>
    <t>26tl. SPO</t>
  </si>
  <si>
    <t>27tl. SNO</t>
  </si>
  <si>
    <t>27tl. SPO</t>
  </si>
  <si>
    <t>Tlačítkové tablo 2-BUS GUARD sestavené 25tl. (bez EV)</t>
  </si>
  <si>
    <t>Tlačítkové tablo 2-BUS GUARD sestavené 25tl. (bez EV) se stříškou nad omítku</t>
  </si>
  <si>
    <t>Tlačítkové tablo 2-BUS GUARD sestavené 25tl. (bez EV) se stříškou pod omítku</t>
  </si>
  <si>
    <t>Tlačítkové tablo 2-BUS GUARD sestavené 26tl.</t>
  </si>
  <si>
    <t>Domácí telefony 2-BUS</t>
  </si>
  <si>
    <t>4FP 110 83/1</t>
  </si>
  <si>
    <t>4FP 211 03</t>
  </si>
  <si>
    <t>4FN 230 98</t>
  </si>
  <si>
    <t>4FN 231 00</t>
  </si>
  <si>
    <t>4FN 231 01</t>
  </si>
  <si>
    <t>4FN 231 03</t>
  </si>
  <si>
    <t>4FN 231 02</t>
  </si>
  <si>
    <t>4FN 230 92</t>
  </si>
  <si>
    <t>4FN 230 97</t>
  </si>
  <si>
    <t>Tlačítková tabla řady KARAT 2-BUS audiosystém</t>
  </si>
  <si>
    <t>číselnice</t>
  </si>
  <si>
    <t>rám</t>
  </si>
  <si>
    <t>bez Z</t>
  </si>
  <si>
    <t>se Z</t>
  </si>
  <si>
    <t>Tlačítkové tablo 2-BUS KARAT sestavené 10tl. (pod omítku bez stříšky)</t>
  </si>
  <si>
    <t>Tlačítkové tablo 2-BUS KARAT sestavené 10tl. + popisný modul (pod omítku bez stříšky)</t>
  </si>
  <si>
    <t>Tlačítkové tablo 2-BUS KARAT sestavené 10tl. (se stříškou horizontální pod omítku)</t>
  </si>
  <si>
    <t>Tlačítkové tablo 2-BUS KARAT sestavené 10tl. (se stříškou vertikální pod omítku)</t>
  </si>
  <si>
    <t>Tlačítkové tablo 2-BUS KARAT sestavené 10tl. (s krabicí horizontální nad omítku)</t>
  </si>
  <si>
    <t>Tlačítkové tablo 2-BUS KARAT sestavené 10tl. (s krabicí vertikální nad omítku)</t>
  </si>
  <si>
    <t>Tlačítkové tablo 2-BUS KARAT sestavené 10tl. (se stříškou horizontální nad omítku)</t>
  </si>
  <si>
    <t>Tlačítkové tablo 2-BUS KARAT sestavené 10tl. (se stříškou vertikální nad omítku)</t>
  </si>
  <si>
    <t>Tlačítkové tablo 2-BUS KARAT sestavené 11tl. bez EV (pod omítku bez stříšky)</t>
  </si>
  <si>
    <t>Tlačítkové tablo 2-BUS KARAT sestavené 12tl. (pod omítku bez stříšky)</t>
  </si>
  <si>
    <t>Tlačítkové tablo 2-BUS KARAT sestavené 12tl. + popisný modul (pod omítku bez stříšky)</t>
  </si>
  <si>
    <t>KARAT 2-BUS</t>
  </si>
  <si>
    <t>GUARD 2-BUS</t>
  </si>
  <si>
    <t>GUARD k pobočkové ústředně</t>
  </si>
  <si>
    <t>2-BUS</t>
  </si>
  <si>
    <t>Domácí telefony a příslušenství</t>
  </si>
  <si>
    <t>Tlačítkové tablo 2-BUS KARAT sestavené 28tl. + popisný modul (pod omítku bez stříšky)</t>
  </si>
  <si>
    <t>Tlačítkové tablo 2-BUS KARAT sestavené 2tl. + popisný modul (pod omítku bez stříšky)</t>
  </si>
  <si>
    <t>Tlačítkové tablo 2-BUS KARAT sestavené 2tl. (se stříškou pod omítku)</t>
  </si>
  <si>
    <t>Tlačítkové tablo 2-BUS KARAT sestavené 57tl. (se stříškou horizontální pod omítku)</t>
  </si>
  <si>
    <t>Tlačítkové tablo 2-BUS KARAT sestavené 57tl. (se stříškou vertikální pod omítku)</t>
  </si>
  <si>
    <t>Tlačítkové tablo 2-BUS KARAT sestavené 57tl. (s krabicí horizontální nad omítku)</t>
  </si>
  <si>
    <t>Tlačítkové tablo 2-BUS KARAT sestavené 57tl. (s krabicí vertikální nad omítku)</t>
  </si>
  <si>
    <t>Tlačítkové tablo 2-BUS KARAT sestavené 57tl. (se stříškou horizontální nad omítku)</t>
  </si>
  <si>
    <t>Tlačítkové tablo 2-BUS KARAT sestavené 57tl. (se stříškou vertikální nad omítku)</t>
  </si>
  <si>
    <t>Tlačítkové tablo 2-BUS KARAT sestavené 59tl. (pod omítku bez stříšky)</t>
  </si>
  <si>
    <t>Tlačítkové tablo 2-BUS KARAT sestavené 59tl. (se stříškou horizontální pod omítku)</t>
  </si>
  <si>
    <t>Vysvětlivky:</t>
  </si>
  <si>
    <t>EV</t>
  </si>
  <si>
    <t>Tlačítkové tablo 2-BUS KARAT sestavené 45tl. (s krabicí vertikální nad omítku)</t>
  </si>
  <si>
    <t>Tlačítkové tablo 2-BUS KARAT sestavené 45tl. (se stříškou horizontální nad omítku)</t>
  </si>
  <si>
    <t>Tlačítkové tablo 2-BUS KARAT sestavené 45tl. (se stříškou vertikální nad omítku)</t>
  </si>
  <si>
    <t>Tlačítkové tablo 2-BUS KARAT sestavené 47tl. + popisný modul (pod omítku bez stříšky)</t>
  </si>
  <si>
    <t>Tlačítkové tablo 2-BUS KARAT sestavené 63tl. (se stříškou vertikální nad omítku)</t>
  </si>
  <si>
    <t>Tlačítkové tablo 2-BUS KARAT sestavené 65tl. (pod omítku bez stříšky)</t>
  </si>
  <si>
    <t>Tlačítkové tablo 2-BUS KARAT sestavené 65tl. (se stříškou horizontální pod omítku)</t>
  </si>
  <si>
    <t>Tlačítkové tablo 2-BUS KARAT sestavené 65tl. (se stříškou vertikální pod omítku)</t>
  </si>
  <si>
    <t>Tlačítkové tablo 2-BUS KARAT sestavené 65tl. (s krabicí horizontální nad omítku)</t>
  </si>
  <si>
    <t>Tlačítkové tablo 2-BUS KARAT sestavené 65tl. (s krabicí vertikální nad omítku)</t>
  </si>
  <si>
    <t>Tlačítkové tablo 2-BUS KARAT sestavené 65tl. (se stříškou horizontální nad omítku)</t>
  </si>
  <si>
    <t>Tlačítkové tablo 2-BUS KARAT sestavené 77tl. (se stříškou vertikální nad omítku)</t>
  </si>
  <si>
    <t>Tlačítkové tablo 2-BUS KARAT sestavené 79tl. + popisný modul (pod omítku bez stříšky)</t>
  </si>
  <si>
    <t>Tlačítkové tablo 2-BUS KARAT sestavené 79tl. (se stříškou horizontální pod omítku)</t>
  </si>
  <si>
    <t>Tlačítkové tablo 2-BUS KARAT sestavené 79tl. (se stříškou vertikální pod omítku)</t>
  </si>
  <si>
    <t>Tlačítkové tablo 2-BUS KARAT sestavené 79tl. (s krabicí horizontální nad omítku)</t>
  </si>
  <si>
    <t>Tlačítkové tablo 2-BUS KARAT sestavené 79tl. (s krabicí vertikální nad omítku)</t>
  </si>
  <si>
    <t>Tlačítkové tablo 2-BUS KARAT sestavené 79tl. (se stříškou horizontální nad omítku)</t>
  </si>
  <si>
    <t>Tlačítkové tablo 2-BUS KARAT sestavené 79tl. (se stříškou vertikální nad omítku)</t>
  </si>
  <si>
    <t>4FN 230 91/P</t>
  </si>
  <si>
    <t>4FN 230 99/P</t>
  </si>
  <si>
    <t>Tlačítkové tablo 2-BUS KARAT sestavené 12tl. (se stříškou vertikální pod omítku)</t>
  </si>
  <si>
    <t>Tlačítkové tablo 2-BUS KARAT sestavené 12tl. (s krabicí horizontální nad omítku)</t>
  </si>
  <si>
    <t>Tlačítkové tablo 2-BUS KARAT sestavené 12tl. (se stříškou horizontální nad omítku)</t>
  </si>
  <si>
    <t>Tlačítkové tablo 2-BUS KARAT sestavené 12tl. (se stříškou vertikální nad omítku)</t>
  </si>
  <si>
    <t>Tlačítkové tablo 2-BUS KARAT sestavené 13tl. bez EV (pod omítku bez stříšky)</t>
  </si>
  <si>
    <t>Tlačítkové tablo 2-BUS KARAT sestavené 14tl. (pod omítku bez stříšky)</t>
  </si>
  <si>
    <t>Tlačítkové tablo 2-BUS KARAT sestavené 14tl. + popisný modul (pod omítku bez stříšky)</t>
  </si>
  <si>
    <t>Tlačítkové tablo 2-BUS KARAT sestavené 14tl. (se stříškou horizontální pod omítku)</t>
  </si>
  <si>
    <t>Tlačítkové tablo 2-BUS KARAT sestavené 14tl. (se stříškou vertikální pod omítku)</t>
  </si>
  <si>
    <t>Tlačítkové tablo 2-BUS KARAT sestavené 14tl. (s krabicí horizontální nad omítku)</t>
  </si>
  <si>
    <t>Tlačítkové tablo 2-BUS KARAT sestavené 14tl. (se stříškou horizontální nad omítku)</t>
  </si>
  <si>
    <t>Tlačítkové tablo 2-BUS KARAT sestavené 14tl. (se stříškou vertikální nad omítku)</t>
  </si>
  <si>
    <t>Tlačítkové tablo 2-BUS KARAT sestavené 15tl. bez EV (pod omítku bez stříšky)</t>
  </si>
  <si>
    <t>Tlačítkové tablo 2-BUS KARAT sestavené 16tl. (pod omítku bez stříšky)</t>
  </si>
  <si>
    <t>Tlačítkové tablo 2-BUS KARAT sestavené 16tl. + popisný modul (pod omítku bez stříšky)</t>
  </si>
  <si>
    <t>Tlačítkové tablo 2-BUS KARAT sestavené 16tl. (se stříškou horizontální pod omítku)</t>
  </si>
  <si>
    <t>Tlačítkové tablo 2-BUS KARAT sestavené 16tl. (se stříškou vertikální pod omítku)</t>
  </si>
  <si>
    <t>Tlačítkové tablo 2-BUS KARAT sestavené 16tl. (s krabicí horizontální nad omítku)</t>
  </si>
  <si>
    <t>Tlačítkové tablo 2-BUS KARAT sestavené 16tl. (se stříškou horizontální nad omítku)</t>
  </si>
  <si>
    <t>Tlačítkové tablo 2-BUS KARAT sestavené 16tl. (se stříškou vertikální nad omítku)</t>
  </si>
  <si>
    <t>Tlačítkové tablo 2-BUS KARAT sestavené 17tl. bez EV (pod omítku bez stříšky)</t>
  </si>
  <si>
    <t>Tlačítkové tablo 2-BUS KARAT sestavené 18tl. (pod omítku bez stříšky)</t>
  </si>
  <si>
    <t>Tlačítkové tablo 2-BUS KARAT sestavené 18tl. + popisný modul (pod omítku bez stříšky)</t>
  </si>
  <si>
    <t>moduly</t>
  </si>
  <si>
    <t>GUARD 2-BUS s kódovou volbou</t>
  </si>
  <si>
    <t>Tlačítkové tablo 2-BUS KARAT sestavené 31tl. (s krabicí vertikální nad omítku)</t>
  </si>
  <si>
    <t>Tlačítkové tablo 2-BUS KARAT sestavené 31tl. (se stříškou horizontální nad omítku)</t>
  </si>
  <si>
    <t>Tlačítkové tablo 2-BUS KARAT sestavené 31tl. (se stříškou vertikální nad omítku)</t>
  </si>
  <si>
    <t>Tlačítkové tablo 2-BUS KARAT sestavené 32tl. + popisný modul (pod omítku bez stříšky)</t>
  </si>
  <si>
    <t>Tlačítkové tablo 2-BUS KARAT sestavené 32tl. (se stříškou horizontální pod omítku)</t>
  </si>
  <si>
    <t>Tlačítkové tablo 2-BUS KARAT sestavené 32tl. (se stříškou vertikální pod omítku)</t>
  </si>
  <si>
    <t>Tlačítkové tablo 2-BUS KARAT sestavené 32tl. (s krabicí horizontální nad omítku)</t>
  </si>
  <si>
    <t>Tlačítkové tablo 2-BUS KARAT sestavené 32tl. (s krabicí vertikální nad omítku)</t>
  </si>
  <si>
    <t>Tlačítkové tablo 2-BUS KARAT sestavené 32tl. (se stříškou horizontální nad omítku)</t>
  </si>
  <si>
    <t>Tlačítkové tablo 2-BUS KARAT sestavené 32tl. (se stříškou vertikální nad omítku)</t>
  </si>
  <si>
    <t>Tlačítkové tablo 2-BUS KARAT sestavené 19tl. (s krabicí vertikální nad omítku)</t>
  </si>
  <si>
    <t>Tlačítkové tablo 2-BUS KARAT sestavené 19tl. (se stříškou horizontální nad omítku)</t>
  </si>
  <si>
    <t>Tlačítkové tablo 2-BUS KARAT sestavené 19tl. (se stříškou vertikální nad omítku)</t>
  </si>
  <si>
    <t>Tlačítkové tablo 2-BUS KARAT sestavené 20tl. (pod omítku bez stříšky)</t>
  </si>
  <si>
    <t>Tlačítkové tablo 2-BUS KARAT sestavené 20tl. (se stříškou horizontální pod omítku)</t>
  </si>
  <si>
    <t>Tlačítkové tablo 2-BUS KARAT sestavené 20tl. (se stříškou vertikální pod omítku)</t>
  </si>
  <si>
    <t>Tlačítkové tablo 2-BUS KARAT sestavené 20tl. (s krabicí horizontální nad omítku)</t>
  </si>
  <si>
    <t>Tlačítkové tablo 2-BUS KARAT sestavené 20tl. (s krabicí vertikální nad omítku)</t>
  </si>
  <si>
    <t>Tlačítkové tablo 2-BUS KARAT sestavené 20tl. (se stříškou horizontální nad omítku)</t>
  </si>
  <si>
    <t>Tlačítkové tablo 2-BUS KARAT sestavené 20tl. (se stříškou vertikální nad omítku)</t>
  </si>
  <si>
    <t>Tlačítkové tablo 2-BUS KARAT sestavené 21tl. (pod omítku bez stříšky)</t>
  </si>
  <si>
    <t>Tlačítkové tablo 2-BUS KARAT sestavené 21tl. bez EV (pod omítku bez stříšky)</t>
  </si>
  <si>
    <t>Tlačítkové tablo 2-BUS KARAT sestavené 21tl. (se stříškou horizontální pod omítku)</t>
  </si>
  <si>
    <t>Tlačítkové tablo 2-BUS KARAT sestavené 21tl. (se stříškou vertikální pod omítku)</t>
  </si>
  <si>
    <t>Tlačítkové tablo 2-BUS KARAT sestavené 21tl. (s krabicí horizontální nad omítku)</t>
  </si>
  <si>
    <t>Tlačítkové tablo 2-BUS KARAT sestavené 21tl. (s krabicí vertikální nad omítku)</t>
  </si>
  <si>
    <t>Tlačítkové tablo 2-BUS KARAT sestavené 21tl. (se stříškou horizontální nad omítku)</t>
  </si>
  <si>
    <t>Tlačítkové tablo 2-BUS KARAT sestavené 21tl. (se stříškou vertikální nad omítku)</t>
  </si>
  <si>
    <t>Tlačítkové tablo 2-BUS KARAT sestavené 22tl. (pod omítku bez stříšky)</t>
  </si>
  <si>
    <t>4FF 127 15</t>
  </si>
  <si>
    <t>Rám KARAT pro 4 modulový jmenovník</t>
  </si>
  <si>
    <t>4FF 127 17</t>
  </si>
  <si>
    <t>Rám KARAT pro 2 moduly a jmenovník</t>
  </si>
  <si>
    <t>4FN 231 09</t>
  </si>
  <si>
    <t>1M</t>
  </si>
  <si>
    <t>4M</t>
  </si>
  <si>
    <t>4´</t>
  </si>
  <si>
    <t>6´</t>
  </si>
  <si>
    <t>Tlačítkové tablo 2-BUS KARAT sestavené 19tl. bez EV (pod omítku bez stříšky)</t>
  </si>
  <si>
    <t>Tlačítkové tablo 2-BUS KARAT sestavené 19tl. (se stříškou horizontální pod omítku)</t>
  </si>
  <si>
    <t>Tlačítkové tablo 2-BUS KARAT sestavené 27tl. + popisný modul (pod omítku bez stříšky)</t>
  </si>
  <si>
    <t>Tlačítkové tablo 2-BUS KARAT sestavené 27tl. bez EV (pod omítku bez stříšky)</t>
  </si>
  <si>
    <t>Tlačítkové tablo 2-BUS KARAT sestavené 27tl. (se stříškou horizontální pod omítku)</t>
  </si>
  <si>
    <t>Tlačítkové tablo 2-BUS KARAT sestavené 24tl. (se stříškou horizontální nad omítku)</t>
  </si>
  <si>
    <t>Tlačítkové tablo 2-BUS KARAT sestavené 24tl. (se stříškou vertikální nad omítku)</t>
  </si>
  <si>
    <t>Tlačítkové tablo 2-BUS KARAT sestavené 25tl. (pod omítku bez stříšky)</t>
  </si>
  <si>
    <t>Tlačítkové tablo 2-BUS KARAT sestavené 25tl. bez EV (pod omítku bez stříšky)</t>
  </si>
  <si>
    <t>Tlačítkové tablo 2-BUS KARAT sestavené 25tl. (se stříškou horizontální pod omítku)</t>
  </si>
  <si>
    <t>Tlačítkové tablo 2-BUS KARAT sestavené 25tl. (se stříškou vertikální pod omítku)</t>
  </si>
  <si>
    <t>Tlačítkové tablo 2-BUS KARAT sestavené 25tl. (s krabicí horizontální nad omítku)</t>
  </si>
  <si>
    <t>Tlačítkové tablo 2-BUS KARAT sestavené 25tl. (s krabicí vertikální nad omítku)</t>
  </si>
  <si>
    <t>Tlačítkové tablo 2-BUS KARAT sestavené 25tl. (se stříškou horizontální nad omítku)</t>
  </si>
  <si>
    <t>Tlačítkové tablo 2-BUS KARAT sestavené 25tl. (se stříškou vertikální nad omítku)</t>
  </si>
  <si>
    <t>Tlačítkové tablo 2-BUS KARAT sestavené 26tl. (pod omítku bez stříšky)</t>
  </si>
  <si>
    <t>Tlačítkové tablo 2-BUS KARAT sestavené 26tl. (se stříškou horizontální pod omítku)</t>
  </si>
  <si>
    <t>Tlačítkové tablo 2-BUS KARAT sestavené 26tl. (se stříškou vertikální pod omítku)</t>
  </si>
  <si>
    <t>Tlačítkové tablo 2-BUS KARAT sestavené 26tl. (s krabicí horizontální nad omítku)</t>
  </si>
  <si>
    <t>Tlačítkové tablo 2-BUS KARAT sestavené 26tl. (s krabicí vertikální nad omítku)</t>
  </si>
  <si>
    <t>Tlačítkové tablo 2-BUS KARAT sestavené 26tl. (se stříškou horizontální nad omítku)</t>
  </si>
  <si>
    <t>Tlačítkové tablo 2-BUS KARAT sestavené 26tl. (se stříškou vertikální nad omítku)</t>
  </si>
  <si>
    <t>DEK-2803</t>
  </si>
  <si>
    <t>Programátor/převodník  PPM USB-RS485 / DEK Síť</t>
  </si>
  <si>
    <t>4FN 170 24/1</t>
  </si>
  <si>
    <t>Operační Paměťová Jednotka DEK kompletní</t>
  </si>
  <si>
    <t>4FN 170 24/2</t>
  </si>
  <si>
    <t>Operační Paměťová Jednotka DEK kompletní pro Přenosové Médium PM</t>
  </si>
  <si>
    <t>Tlačítkové tablo 2-BUS KARAT sestavené 63tl. (se stříškou horizontální nad omítku)</t>
  </si>
  <si>
    <t>Tlačítkové tablo 2-BUS KARAT sestavené 40tl. (se stříškou vertikální nad omítku)</t>
  </si>
  <si>
    <t>Tlačítkové tablo 2-BUS KARAT sestavené 41tl. (pod omítku bez stříšky)</t>
  </si>
  <si>
    <t>Tlačítkové tablo 2-BUS GUARD sestavené 26tl. se stříškou nad omítku</t>
  </si>
  <si>
    <t>Tlačítkové tablo 2-BUS GUARD sestavené 26tl. se stříškou pod omítku</t>
  </si>
  <si>
    <t>Tlačítkové tablo 2-BUS GUARD sestavené 27tl.</t>
  </si>
  <si>
    <t>Tlačítkové tablo 2-BUS GUARD sestavené 27tl. se stříškou nad omítku</t>
  </si>
  <si>
    <t>Tlačítkové tablo 2-BUS GUARD sestavené 27tl. se stříškou pod omítku</t>
  </si>
  <si>
    <t>Tlačítkové tablo 2-BUS GUARD sestavené 28tl.</t>
  </si>
  <si>
    <t>Tlačítkové tablo 2-BUS GUARD sestavené 28tl. se stříškou nad omítku</t>
  </si>
  <si>
    <t>Tlačítkové tablo 2-BUS GUARD sestavené 28tl. se stříškou pod omítku</t>
  </si>
  <si>
    <t>Náhradní díly k domácím dorozumívacím zařízením</t>
  </si>
  <si>
    <t>F40R32P55025R</t>
  </si>
  <si>
    <t>4FK 460 39</t>
  </si>
  <si>
    <t>Tlačítko vyzváněcí  Guard</t>
  </si>
  <si>
    <t>4FK 460 40</t>
  </si>
  <si>
    <t>Tlačítko podsvětlovací  Guard</t>
  </si>
  <si>
    <t>4FF 222 08</t>
  </si>
  <si>
    <t>4FK 178 85</t>
  </si>
  <si>
    <t>DPS zesilovací do EV GUARD 2-BUS 4FN 230 35, 38 a 39</t>
  </si>
  <si>
    <t>4FK 177 54</t>
  </si>
  <si>
    <t>4FK 178 41</t>
  </si>
  <si>
    <t>4FK 178 42</t>
  </si>
  <si>
    <t>4FK 177 55</t>
  </si>
  <si>
    <t>4FK 177 56</t>
  </si>
  <si>
    <t>4FK 177 78</t>
  </si>
  <si>
    <t>DPS do EV GUARD 2-BUS 1 tl. 4FN 230 38</t>
  </si>
  <si>
    <t>DPS do EV GUARD 2-BUS 2 tl. 4FN 230 35</t>
  </si>
  <si>
    <t>DPS do EV GUARD 2-BUS 3 tl. 4FN 230 39</t>
  </si>
  <si>
    <t>DPS do 5tl. GUARD 2-BUS  4FN 230 36</t>
  </si>
  <si>
    <t>DPS do 10tl. GUARD 2-BUS  4FN 230 37</t>
  </si>
  <si>
    <t>DPS do EV GUARD 2-BUS s kódovou volbou 4FN 230 63</t>
  </si>
  <si>
    <t>DPS zesilovací do EV GUARD 2-BUS 4FN 230 63</t>
  </si>
  <si>
    <t>Tlačítkové tablo 2-BUS GUARD sestavené 2tl.</t>
  </si>
  <si>
    <t>Tlačítkové tablo 2-BUS GUARD sestavené 2tl. se stříškou nad omítku</t>
  </si>
  <si>
    <t>Tlačítkové tablo 2-BUS GUARD sestavené 2tl. se stříškou pod omítku</t>
  </si>
  <si>
    <t>Tlačítkové tablo 2-BUS GUARD sestavené 30tl. (bez EV)</t>
  </si>
  <si>
    <t>2-BUS KARAT</t>
  </si>
  <si>
    <t>2tl.</t>
  </si>
  <si>
    <t>2tl. + popisný</t>
  </si>
  <si>
    <t>2tl. stř.PO</t>
  </si>
  <si>
    <t>2tl. krab.NO</t>
  </si>
  <si>
    <t>2tl. stř.NO</t>
  </si>
  <si>
    <t>6tl.</t>
  </si>
  <si>
    <t>6tl. + popisný</t>
  </si>
  <si>
    <t>6tl. stř.HPO</t>
  </si>
  <si>
    <t>6tl. stř.VPO</t>
  </si>
  <si>
    <t>6tl. krab.HNO</t>
  </si>
  <si>
    <t>6tl. krab.VNO</t>
  </si>
  <si>
    <t>6tl. stř.HNO</t>
  </si>
  <si>
    <t>6tl. stř.VNO</t>
  </si>
  <si>
    <t>8tl.</t>
  </si>
  <si>
    <t>8tl. + popisný</t>
  </si>
  <si>
    <t>8tl. stř.HPO</t>
  </si>
  <si>
    <t>8tl. stř.VPO</t>
  </si>
  <si>
    <t>8tl. krab.HNO</t>
  </si>
  <si>
    <t>8tl. krab.VNO</t>
  </si>
  <si>
    <t>8tl. stř.HNO</t>
  </si>
  <si>
    <t>8tl. stř.VNO</t>
  </si>
  <si>
    <t>10tl.</t>
  </si>
  <si>
    <t>10tl. + popisný</t>
  </si>
  <si>
    <t>10tl. stř.HPO</t>
  </si>
  <si>
    <t>10tl. stř.VPO</t>
  </si>
  <si>
    <t>10tl. krab.HNO</t>
  </si>
  <si>
    <t>10tl. krab.VNO</t>
  </si>
  <si>
    <t>10tl. stř.HNO</t>
  </si>
  <si>
    <t>10tl. stř.VNO</t>
  </si>
  <si>
    <t>11tl. bez EV</t>
  </si>
  <si>
    <t>12tl.</t>
  </si>
  <si>
    <t>12tl. + popisný</t>
  </si>
  <si>
    <t>12tl. stř.HPO</t>
  </si>
  <si>
    <t>12tl. stř.VPO</t>
  </si>
  <si>
    <t>12tl. krab.HNO</t>
  </si>
  <si>
    <t>12tl. krab.VNO</t>
  </si>
  <si>
    <t>12tl. stř.HNO</t>
  </si>
  <si>
    <t>12tl. stř.VNO</t>
  </si>
  <si>
    <t>13tl. bez EV</t>
  </si>
  <si>
    <t>14tl.</t>
  </si>
  <si>
    <t>14tl. + popisný</t>
  </si>
  <si>
    <t>14tl. stř.HPO</t>
  </si>
  <si>
    <t>14tl. stř.VPO</t>
  </si>
  <si>
    <t>14tl. krab.HNO</t>
  </si>
  <si>
    <t>14tl. krab.VNO</t>
  </si>
  <si>
    <t>14tl. stř.HNO</t>
  </si>
  <si>
    <t>14tl. stř.VNO</t>
  </si>
  <si>
    <t>15tl. bez EV</t>
  </si>
  <si>
    <t>16tl.</t>
  </si>
  <si>
    <t>16tl. + popisný</t>
  </si>
  <si>
    <t>16tl. stř.HPO</t>
  </si>
  <si>
    <t>16tl. stř.VPO</t>
  </si>
  <si>
    <t>16tl. krab.HNO</t>
  </si>
  <si>
    <t>16tl. krab.VNO</t>
  </si>
  <si>
    <t>16tl. stř.HNO</t>
  </si>
  <si>
    <t>16tl. stř.VNO</t>
  </si>
  <si>
    <t>17tl. bez EV</t>
  </si>
  <si>
    <t>18tl.</t>
  </si>
  <si>
    <t>18tl. + popisný</t>
  </si>
  <si>
    <t>18tl. stř.HPO</t>
  </si>
  <si>
    <t>18tl. stř.VPO</t>
  </si>
  <si>
    <t>18tl. krab.HNO</t>
  </si>
  <si>
    <t>18tl. krab.VNO</t>
  </si>
  <si>
    <t>18tl. stř.HNO</t>
  </si>
  <si>
    <t>18tl. stř.VNO</t>
  </si>
  <si>
    <t>19tl.</t>
  </si>
  <si>
    <t>19tl. bez EV</t>
  </si>
  <si>
    <t>19tl. stř.HPO</t>
  </si>
  <si>
    <t>19tl. stř.VPO</t>
  </si>
  <si>
    <t>19tl. krab.HNO</t>
  </si>
  <si>
    <t>19tl. krab.VNO</t>
  </si>
  <si>
    <t>19tl. stř.HNO</t>
  </si>
  <si>
    <t>19tl. stř.VNO</t>
  </si>
  <si>
    <t>20tl.</t>
  </si>
  <si>
    <t>20tl. stř.HPO</t>
  </si>
  <si>
    <t>20tl. stř.VPO</t>
  </si>
  <si>
    <t>20tl. krab.HNO</t>
  </si>
  <si>
    <t>20tl. krab.VNO</t>
  </si>
  <si>
    <t>20tl. stř.HNO</t>
  </si>
  <si>
    <t>20tl. stř.VNO</t>
  </si>
  <si>
    <t>21tl.</t>
  </si>
  <si>
    <t>21tl. bez EV</t>
  </si>
  <si>
    <t>21tl. stř.HPO</t>
  </si>
  <si>
    <t>21tl. stř.VPO</t>
  </si>
  <si>
    <t>21tl. krab.HNO</t>
  </si>
  <si>
    <t>21tl. krab.VNO</t>
  </si>
  <si>
    <t>21tl. stř.HNO</t>
  </si>
  <si>
    <t>21tl. stř.VNO</t>
  </si>
  <si>
    <t>22tl.</t>
  </si>
  <si>
    <t>22tl. stř.HPO</t>
  </si>
  <si>
    <t>22tl. stř.VPO</t>
  </si>
  <si>
    <t>22tl. krab.HNO</t>
  </si>
  <si>
    <t>22tl. krab.VNO</t>
  </si>
  <si>
    <t>22tl. stř.HNO</t>
  </si>
  <si>
    <t>22tl. stř.VNO</t>
  </si>
  <si>
    <t>23tl.</t>
  </si>
  <si>
    <t>23tl. bez EV</t>
  </si>
  <si>
    <t>23tl. stř.HPO</t>
  </si>
  <si>
    <t>26tl. krab.VNO</t>
  </si>
  <si>
    <t>26tl. stř.HNO</t>
  </si>
  <si>
    <t>26tl. stř.VNO</t>
  </si>
  <si>
    <t>27tl.</t>
  </si>
  <si>
    <t>27tl. bez EV</t>
  </si>
  <si>
    <t>27tl. stř.HPO</t>
  </si>
  <si>
    <t>27tl. stř.VPO</t>
  </si>
  <si>
    <t>27tl. krab.HNO</t>
  </si>
  <si>
    <t>27tl. krab.VNO</t>
  </si>
  <si>
    <t>27tl. stř.HNO</t>
  </si>
  <si>
    <t>27tl. stř.VNO</t>
  </si>
  <si>
    <t>28tl.</t>
  </si>
  <si>
    <t>28tl. stř.HPO</t>
  </si>
  <si>
    <t>28tl. stř.VPO</t>
  </si>
  <si>
    <t>28tl. krab.HNO</t>
  </si>
  <si>
    <t>28tl. krab.VNO</t>
  </si>
  <si>
    <t>28tl. stř.HNO</t>
  </si>
  <si>
    <t>28tl. stř.VNO</t>
  </si>
  <si>
    <t>29tl.</t>
  </si>
  <si>
    <t>29tl. bez EV</t>
  </si>
  <si>
    <t>29tl. stř.HPO</t>
  </si>
  <si>
    <t>29tl. stř.VPO</t>
  </si>
  <si>
    <t>29tl. krab.HNO</t>
  </si>
  <si>
    <t>29tl. krab.VNO</t>
  </si>
  <si>
    <t>29tl. stř.HNO</t>
  </si>
  <si>
    <t>29tl. stř.VNO</t>
  </si>
  <si>
    <t>30tl.</t>
  </si>
  <si>
    <t>30tl. stř.HPO</t>
  </si>
  <si>
    <t>Tlačítkové tablo 2-BUS GUARD sestavené z EV s číselnicí se stříškou nad omítku</t>
  </si>
  <si>
    <t>Tlačítkové tablo 2-BUS GUARD sestavené z EV s číselnicí se stříškou pod omítku</t>
  </si>
  <si>
    <t>Tlačítkové tablo 2-BUS GUARD sestavené z EV s číselnicí a 1 jmenovníku</t>
  </si>
  <si>
    <t>Tlačítkové tablo 2-BUS GUARD sestavené z EV s číselnicí a 1 jmenovníku se stříškou nad omítku</t>
  </si>
  <si>
    <t>Tlačítkové tablo 2-BUS GUARD sestavené z EV s číselnicí a 1 jmenovníku se stříškou pod omítku</t>
  </si>
  <si>
    <t>Nahrazuje typ:</t>
  </si>
  <si>
    <t>4FP 111 76</t>
  </si>
  <si>
    <t>4FP 830 907</t>
  </si>
  <si>
    <t>4FP 830 912</t>
  </si>
  <si>
    <t>4FP 830 917</t>
  </si>
  <si>
    <t>4FP 830 922</t>
  </si>
  <si>
    <t>4FP 830 932</t>
  </si>
  <si>
    <t>4FP 830 927</t>
  </si>
  <si>
    <t>Tlačítkové tablo 2-BUS KARAT sestavené 71tl. (s krabicí vertikální nad omítku)</t>
  </si>
  <si>
    <t>Tlačítkové tablo 2-BUS KARAT sestavené 71tl. (se stříškou horizontální nad omítku)</t>
  </si>
  <si>
    <t>Tlačítkové tablo 2-BUS KARAT sestavené 71tl. (se stříškou vertikální nad omítku)</t>
  </si>
  <si>
    <t>Tlačítkové tablo 2-BUS KARAT sestavené 73tl. (pod omítku bez stříšky)</t>
  </si>
  <si>
    <t>Tlačítkové tablo 2-BUS KARAT sestavené 73tl. (se stříškou horizontální pod omítku)</t>
  </si>
  <si>
    <t>Tlačítkové tablo 2-BUS KARAT sestavené 73tl. (se stříškou vertikální pod omítku)</t>
  </si>
  <si>
    <t>Tlačítkové tablo 2-BUS KARAT sestavené 73tl. (s krabicí horizontální nad omítku)</t>
  </si>
  <si>
    <t>Tlačítkové tablo 2-BUS KARAT sestavené 73tl. (s krabicí vertikální nad omítku)</t>
  </si>
  <si>
    <t>Tlačítkové tablo 2-BUS KARAT sestavené 73tl. (se stříškou horizontální nad omítku)</t>
  </si>
  <si>
    <t>Tlačítkové tablo 2-BUS KARAT sestavené 73tl. (se stříškou vertikální nad omítku)</t>
  </si>
  <si>
    <t>Tlačítkové tablo 2-BUS KARAT sestavené 75tl. + popisný modul (pod omítku bez stříšky)</t>
  </si>
  <si>
    <t>Tlačítkové tablo 2-BUS KARAT sestavené 75tl. (se stříškou horizontální pod omítku)</t>
  </si>
  <si>
    <t>Tlačítkové tablo 2-BUS KARAT sestavené 75tl. (se stříškou vertikální pod omítku)</t>
  </si>
  <si>
    <t>Tlačítkové tablo 2-BUS KARAT sestavené 75tl. (s krabicí horizontální nad omítku)</t>
  </si>
  <si>
    <t>Tlačítkové tablo 2-BUS KARAT sestavené 75tl. (s krabicí vertikální nad omítku)</t>
  </si>
  <si>
    <t>Tlačítkové tablo 2-BUS KARAT sestavené 75tl. (se stříškou horizontální nad omítku)</t>
  </si>
  <si>
    <t>Tlačítkové tablo 2-BUS KARAT sestavené 75tl. (se stříškou vertikální nad omítku)</t>
  </si>
  <si>
    <t>Tlačítkové tablo 2-BUS KARAT sestavené 77tl. + popisný modul (pod omítku bez stříšky)</t>
  </si>
  <si>
    <t>Tlačítkové tablo 2-BUS KARAT sestavené 77tl. (se stříškou horizontální pod omítku)</t>
  </si>
  <si>
    <t>Tlačítkové tablo 2-BUS KARAT sestavené 77tl. (se stříškou vertikální pod omítku)</t>
  </si>
  <si>
    <t>Tlačítkové tablo 2-BUS KARAT sestavené 77tl. (s krabicí horizontální nad omítku)</t>
  </si>
  <si>
    <t>Tlačítkové tablo 2-BUS KARAT sestavené 77tl. (s krabicí vertikální nad omítku)</t>
  </si>
  <si>
    <t>Tlačítkové tablo 2-BUS KARAT sestavené 77tl. (se stříškou horizontální nad omítku)</t>
  </si>
  <si>
    <t>Tlačítkové tablo 2-BUS KARAT sestavené 2tl. + kódovač pro EZ (pod omítku bez stříšky)</t>
  </si>
  <si>
    <t>2tl. + kódovač</t>
  </si>
  <si>
    <t>6tl. + kódovač</t>
  </si>
  <si>
    <t>Tlačítkové tablo 2-BUS KARAT sestavené 6tl. + kódovač pro EZ (pod omítku bez stříšky)</t>
  </si>
  <si>
    <t>8tl. + kódovač</t>
  </si>
  <si>
    <t>Tlačítkové tablo 2-BUS KARAT sestavené 8tl. + kódovač pro EZ (pod omítku bez stříšky)</t>
  </si>
  <si>
    <t>Tlačítkové tablo 2-BUS KARAT sestavené 6tl. + popisný modul (pod omítku bez stříšky)</t>
  </si>
  <si>
    <t>Tlačítkové tablo 2-BUS GUARD sestavené 6tl. se stříškou nad omítku</t>
  </si>
  <si>
    <t>Tlačítkové tablo 2-BUS GUARD sestavené 6tl. se stříškou pod omítku</t>
  </si>
  <si>
    <t>Tlačítkové tablo 2-BUS GUARD sestavené 7tl.</t>
  </si>
  <si>
    <t>Tlačítkové tablo 2-BUS GUARD sestavené 7tl. se stříškou nad omítku</t>
  </si>
  <si>
    <t>36tl. stř.HNO</t>
  </si>
  <si>
    <t>36tl. stř.VNO</t>
  </si>
  <si>
    <t>37tl.</t>
  </si>
  <si>
    <t>37tl. bez EV</t>
  </si>
  <si>
    <t>37tl. stř.HPO</t>
  </si>
  <si>
    <t>37tl. stř.VPO</t>
  </si>
  <si>
    <t>37tl. krab.HNO</t>
  </si>
  <si>
    <t>37tl. krab.VNO</t>
  </si>
  <si>
    <t>37tl. stř.HNO</t>
  </si>
  <si>
    <t>37tl. stř.VNO</t>
  </si>
  <si>
    <t>38tl.</t>
  </si>
  <si>
    <t>38tl. stř.HPO</t>
  </si>
  <si>
    <t>38tl. stř.VPO</t>
  </si>
  <si>
    <t>38tl. krab.HNO</t>
  </si>
  <si>
    <t>38tl. krab.VNO</t>
  </si>
  <si>
    <t>38tl. stř.HNO</t>
  </si>
  <si>
    <t>38tl. stř.VNO</t>
  </si>
  <si>
    <t>39tl.</t>
  </si>
  <si>
    <t>39tl. bez EV</t>
  </si>
  <si>
    <t>39tl. stř.HPO</t>
  </si>
  <si>
    <t>39tl. stř.VPO</t>
  </si>
  <si>
    <t>39tl. krab.HNO</t>
  </si>
  <si>
    <t>39tl. krab.VNO</t>
  </si>
  <si>
    <t>39tl. stř.HNO</t>
  </si>
  <si>
    <t>39tl. stř.VNO</t>
  </si>
  <si>
    <t>40tl.</t>
  </si>
  <si>
    <t>40tl. stř.HPO</t>
  </si>
  <si>
    <t>40tl. stř.VPO</t>
  </si>
  <si>
    <t>40tl. krab.HNO</t>
  </si>
  <si>
    <t>40tl. krab.VNO</t>
  </si>
  <si>
    <t>40tl. stř.HNO</t>
  </si>
  <si>
    <t>40tl. stř.VNO</t>
  </si>
  <si>
    <t>41tl.</t>
  </si>
  <si>
    <t>41tl. bez EV</t>
  </si>
  <si>
    <t>41tl. stř.HPO</t>
  </si>
  <si>
    <t>41tl. stř.VPO</t>
  </si>
  <si>
    <t>41tl. krab.HNO</t>
  </si>
  <si>
    <t>41tl. krab.VNO</t>
  </si>
  <si>
    <t>41tl. stř.HNO</t>
  </si>
  <si>
    <t>41tl. stř.VNO</t>
  </si>
  <si>
    <t>42tl.</t>
  </si>
  <si>
    <t>42tl. stř.HPO</t>
  </si>
  <si>
    <t>42tl. stř.VPO</t>
  </si>
  <si>
    <t>42tl. krab.HNO</t>
  </si>
  <si>
    <t>42tl. krab.VNO</t>
  </si>
  <si>
    <t>42tl. stř.HNO</t>
  </si>
  <si>
    <t>42tl. stř.VNO</t>
  </si>
  <si>
    <t>43tl.</t>
  </si>
  <si>
    <t>43tl. bez EV</t>
  </si>
  <si>
    <t>43tl. stř.HPO</t>
  </si>
  <si>
    <t>43tl. stř.VPO</t>
  </si>
  <si>
    <t>43tl. krab.HNO</t>
  </si>
  <si>
    <t>43tl. krab.VNO</t>
  </si>
  <si>
    <t>43tl. stř.HNO</t>
  </si>
  <si>
    <t>43tl. stř.VNO</t>
  </si>
  <si>
    <t>45tl.</t>
  </si>
  <si>
    <t>45tl. bez EV</t>
  </si>
  <si>
    <t>45tl. stř.HPO</t>
  </si>
  <si>
    <t>45tl. stř.VPO</t>
  </si>
  <si>
    <t>45tl. krab.HNO</t>
  </si>
  <si>
    <t>45tl. krab.VNO</t>
  </si>
  <si>
    <t>45tl. stř.HNO</t>
  </si>
  <si>
    <t>45tl. stř.VNO</t>
  </si>
  <si>
    <t>47tl.</t>
  </si>
  <si>
    <t>47tl. bez EV</t>
  </si>
  <si>
    <t>47tl. stř.HPO</t>
  </si>
  <si>
    <t>47tl. stř.VPO</t>
  </si>
  <si>
    <t>47tl. krab.HNO</t>
  </si>
  <si>
    <t>47tl. krab.VNO</t>
  </si>
  <si>
    <t>47tl. stř.HNO</t>
  </si>
  <si>
    <t>47tl. stř.VNO</t>
  </si>
  <si>
    <t>49tl.</t>
  </si>
  <si>
    <t>49tl. stř.HPO</t>
  </si>
  <si>
    <t>49tl. stř.VPO</t>
  </si>
  <si>
    <t>49tl. krab.HNO</t>
  </si>
  <si>
    <t>49tl. krab.VNO</t>
  </si>
  <si>
    <t>49tl. stř.HNO</t>
  </si>
  <si>
    <t>49tl. stř.VNO</t>
  </si>
  <si>
    <t>51tl.</t>
  </si>
  <si>
    <t>51tl. stř.HPO</t>
  </si>
  <si>
    <t>51tl. stř.VPO</t>
  </si>
  <si>
    <t>51tl. krab.HNO</t>
  </si>
  <si>
    <t>51tl. krab.VNO</t>
  </si>
  <si>
    <t>51tl. stř.HNO</t>
  </si>
  <si>
    <t>51tl. stř.VNO</t>
  </si>
  <si>
    <t>53tl.</t>
  </si>
  <si>
    <t>53tl. stř.HPO</t>
  </si>
  <si>
    <t>53tl. stř.VPO</t>
  </si>
  <si>
    <t>53tl. krab.HNO</t>
  </si>
  <si>
    <t>53tl. krab.VNO</t>
  </si>
  <si>
    <t>53tl. stř.HNO</t>
  </si>
  <si>
    <t>53tl. stř.VNO</t>
  </si>
  <si>
    <t>55tl.</t>
  </si>
  <si>
    <t>55tl. stř.HPO</t>
  </si>
  <si>
    <t>55tl. stř.VPO</t>
  </si>
  <si>
    <t>55tl. krab.HNO</t>
  </si>
  <si>
    <t>55tl. krab.VNO</t>
  </si>
  <si>
    <t>55tl. stř.HNO</t>
  </si>
  <si>
    <t>55tl. stř.VNO</t>
  </si>
  <si>
    <t>57tl.</t>
  </si>
  <si>
    <t>57tl. stř.HPO</t>
  </si>
  <si>
    <t>57tl. stř.VPO</t>
  </si>
  <si>
    <t>57tl. krab.HNO</t>
  </si>
  <si>
    <t>57tl. krab.VNO</t>
  </si>
  <si>
    <t>57tl. stř.HNO</t>
  </si>
  <si>
    <t>57tl. stř.VNO</t>
  </si>
  <si>
    <t>59tl.</t>
  </si>
  <si>
    <t>59tl. stř.HPO</t>
  </si>
  <si>
    <t>59tl. stř.VPO</t>
  </si>
  <si>
    <t>59tl. krab.HNO</t>
  </si>
  <si>
    <t>59tl. krab.VNO</t>
  </si>
  <si>
    <t>59tl. stř.HNO</t>
  </si>
  <si>
    <t>59tl. stř.VNO</t>
  </si>
  <si>
    <t>61tl.</t>
  </si>
  <si>
    <t>61tl. stř.HPO</t>
  </si>
  <si>
    <t>61tl. stř.VPO</t>
  </si>
  <si>
    <t>61tl. krab.HNO</t>
  </si>
  <si>
    <t>61tl. krab.VNO</t>
  </si>
  <si>
    <t>61tl. stř.HNO</t>
  </si>
  <si>
    <t>61tl. stř.VNO</t>
  </si>
  <si>
    <t>63tl.</t>
  </si>
  <si>
    <t>63tl. stř.HPO</t>
  </si>
  <si>
    <t>63tl. stř.VPO</t>
  </si>
  <si>
    <t>63tl. krab.HNO</t>
  </si>
  <si>
    <t>63tl. krab.VNO</t>
  </si>
  <si>
    <t>63tl. stř.HNO</t>
  </si>
  <si>
    <t>63tl. stř.VNO</t>
  </si>
  <si>
    <t>65tl.</t>
  </si>
  <si>
    <t>65tl. stř.HPO</t>
  </si>
  <si>
    <t>65tl. stř.VPO</t>
  </si>
  <si>
    <t>65tl. krab.HNO</t>
  </si>
  <si>
    <t>65tl. krab.VNO</t>
  </si>
  <si>
    <t>65tl. stř.HNO</t>
  </si>
  <si>
    <t>Telefon domácí 2-BUS ELEGANT (.201 bílý; .212 antracit; .915 slonová kost)</t>
  </si>
  <si>
    <t>Tlačítkové tablo 2-BUS KARAT sestavené 41tl. (se stříškou vertikální pod omítku)</t>
  </si>
  <si>
    <t>Tlačítkové tablo 2-BUS KARAT sestavené 41tl. (s krabicí horizontální nad omítku)</t>
  </si>
  <si>
    <t>Tlačítkové tablo 2-BUS KARAT sestavené 53tl. (se stříškou horizontální pod omítku)</t>
  </si>
  <si>
    <t>Tlačítkové tablo 2-BUS KARAT sestavené 53tl. (se stříškou vertikální pod omítku)</t>
  </si>
  <si>
    <t>Tlačítkové tablo 2-BUS KARAT sestavené 53tl. (s krabicí horizontální nad omítku)</t>
  </si>
  <si>
    <t>Tlačítkové tablo 2-BUS KARAT sestavené 53tl. (s krabicí vertikální nad omítku)</t>
  </si>
  <si>
    <t>Tlačítkové tablo 2-BUS KARAT sestavené 53tl. (se stříškou horizontální nad omítku)</t>
  </si>
  <si>
    <t>Tlačítkové tablo 2-BUS KARAT sestavené 53tl. (se stříškou vertikální nad omítku)</t>
  </si>
  <si>
    <t>Tlačítkové tablo 2-BUS KARAT sestavené 55tl. (pod omítku bez stříšky)</t>
  </si>
  <si>
    <t>Tlačítkové tablo 2-BUS KARAT sestavené 8tl. (se stříškou horizontální nad omítku)</t>
  </si>
  <si>
    <t>Tlačítkové tablo 2-BUS KARAT sestavené 8tl. (se stříškou vertikální nad omítku)</t>
  </si>
  <si>
    <t>Tlačítkové tablo 2-BUS KARAT sestavené z EV a číselnice pro kódovou volbu (pod omítku bez stříšky)</t>
  </si>
  <si>
    <t>Tlačítkové tablo 2-BUS KARAT sestavené z EV a číselnice pro kódovou volbu (se stříškou horizontální pod omítku)</t>
  </si>
  <si>
    <t>Tlačítkové tablo 2-BUS KARAT sestavené z EV a číselnice pro kódovou volbu (se stříškou vertikální pod omítku)</t>
  </si>
  <si>
    <t>Tlačítkové tablo 2-BUS KARAT sestavené z EV a číselnice pro kódovou volbu (s krabicí horizontální nad omítku)</t>
  </si>
  <si>
    <t>Tlačítkové tablo 2-BUS KARAT sestavené z EV a číselnice pro kódovou volbu (s krabicí vertikální nad omítku)</t>
  </si>
  <si>
    <t>Tlačítkové tablo 2-BUS KARAT sestavené z EV a číselnice pro kódovou volbu (se stříškou horizontální nad omítku)</t>
  </si>
  <si>
    <t>Tlačítkové tablo 2-BUS KARAT sestavené z EV a číselnice pro kódovou volbu (se stříškou vertikální nad omítku)</t>
  </si>
  <si>
    <t>Tlačítkové tablo 2-BUS KARAT sestavené z EV a číselnice pro kódovou volbu a popisného modulu (pod omítku bez stříšky)</t>
  </si>
  <si>
    <t>Tlačítkové tablo 2-BUS KARAT sestavené z EV a číselnice pro kódovou volbu a popisného modulu (se stříškou horizontální pod omítku)</t>
  </si>
  <si>
    <t>Tlačítkové tablo 2-BUS KARAT sestavené z EV a číselnice pro kódovou volbu a popisného modulu (se stříškou vertikální pod omítku)</t>
  </si>
  <si>
    <t>Tlačítkové tablo 2-BUS KARAT sestavené z EV a číselnice pro kódovou volbu a popisného modulu (s krabicí horizontální nad omítku)</t>
  </si>
  <si>
    <t>Tlačítkové tablo 2-BUS KARAT sestavené z EV a číselnice pro kódovou volbu a popisného modulu (s krabicí vertikální nad omítku)</t>
  </si>
  <si>
    <t>Tlačítkové tablo 2-BUS KARAT sestavené z EV a číselnice pro kódovou volbu a popisného modulu (se stříškou horizontální nad omítku)</t>
  </si>
  <si>
    <t>Tlačítkové tablo 2-BUS KARAT sestavené 47tl. bez EV (pod omítku bez stříšky)</t>
  </si>
  <si>
    <t>Tlačítkové tablo 2-BUS KARAT sestavené 47tl. (se stříškou horizontální pod omítku)</t>
  </si>
  <si>
    <t>Tlačítkové tablo 2-BUS KARAT sestavené 47tl. (se stříškou vertikální pod omítku)</t>
  </si>
  <si>
    <t>KARAT</t>
  </si>
  <si>
    <t>vrátný</t>
  </si>
  <si>
    <t>modul tlačítkový</t>
  </si>
  <si>
    <t>krabice</t>
  </si>
  <si>
    <t>dist.</t>
  </si>
  <si>
    <t>stříška VPO</t>
  </si>
  <si>
    <t>stř. HPO</t>
  </si>
  <si>
    <t>stříška VNO</t>
  </si>
  <si>
    <t>Tlačítkové tablo 2-BUS KARAT sestavené 2tl. (se stříškou nad omítku)</t>
  </si>
  <si>
    <t>Tlačítkové tablo 2-BUS KARAT sestavené 30tl. + popisný modul (pod omítku bez stříšky)</t>
  </si>
  <si>
    <t>Tlačítkové tablo 2-BUS KARAT sestavené 30tl. (se stříškou horizontální pod omítku)</t>
  </si>
  <si>
    <t>Tlačítkové tablo 2-BUS KARAT sestavené 30tl. (se stříškou vertikální pod omítku)</t>
  </si>
  <si>
    <t>Tlačítkové tablo 2-BUS KARAT sestavené 30tl. (s krabicí horizontální nad omítku)</t>
  </si>
  <si>
    <t>Tlačítkové tablo 2-BUS KARAT sestavené 30tl. (s krabicí vertikální nad omítku)</t>
  </si>
  <si>
    <t>Tlačítkové tablo 2-BUS KARAT sestavené 30tl. (se stříškou horizontální nad omítku)</t>
  </si>
  <si>
    <t>Tlačítkové tablo 2-BUS KARAT sestavené 30tl. (se stříškou vertikální nad omítku)</t>
  </si>
  <si>
    <t>Tlačítkové tablo 2-BUS KARAT sestavené 31tl. + popisný modul (pod omítku bez stříšky)</t>
  </si>
  <si>
    <t>Tlačítkové tablo 2-BUS KARAT sestavené 31tl. bez EV (pod omítku bez stříšky)</t>
  </si>
  <si>
    <t>Tlačítkové tablo 2-BUS KARAT sestavené 31tl. (se stříškou horizontální pod omítku)</t>
  </si>
  <si>
    <t>Tlačítkové tablo 2-BUS KARAT sestavené 31tl. (se stříškou vertikální pod omítku)</t>
  </si>
  <si>
    <t>Tlačítkové tablo 2-BUS KARAT sestavené 31tl. (s krabicí horizontální nad omítku)</t>
  </si>
  <si>
    <t>Tlačítkové tablo 2-BUS GUARD sestavené ze 4 jmenovníků se stříškou nad omítku</t>
  </si>
  <si>
    <t>Tlačítkové tablo 2-BUS GUARD sestavené ze 4 jmenovníků se stříškou pod omítku</t>
  </si>
  <si>
    <t>stříška pod omítku</t>
  </si>
  <si>
    <t>stříška nad omítku</t>
  </si>
  <si>
    <t>čísel.</t>
  </si>
  <si>
    <t>jmen.</t>
  </si>
  <si>
    <t>Tlačítkové tablo 2-BUS KARAT sestavené 47tl. (s krabicí horizontální nad omítku)</t>
  </si>
  <si>
    <t>Tlačítkové tablo 2-BUS KARAT sestavené 47tl. (s krabicí vertikální nad omítku)</t>
  </si>
  <si>
    <t>Tlačítkové tablo 2-BUS KARAT sestavené 47tl. (se stříškou horizontální nad omítku)</t>
  </si>
  <si>
    <t>Tlačítkové tablo 2-BUS KARAT sestavené 47tl. (se stříškou vertikální nad omítku)</t>
  </si>
  <si>
    <t>Tlačítkové tablo 2-BUS KARAT sestavené 49tl. + popisný modul (pod omítku bez stříšky)</t>
  </si>
  <si>
    <t>Tlačítkové tablo 2-BUS KARAT sestavené 8tl. (se stříškou vertikální pod omítku)</t>
  </si>
  <si>
    <t>Tlačítkové tablo 2-BUS KARAT sestavené 8tl. (s krabicí horizontální nad omítku)</t>
  </si>
  <si>
    <t>Tlačítkové tablo 2-BUS KARAT sestavené 12tl. (se stříškou horizontální pod omítku)</t>
  </si>
  <si>
    <t>4FN 877 15</t>
  </si>
  <si>
    <t>4FN 877 16</t>
  </si>
  <si>
    <t>4FN 877 17</t>
  </si>
  <si>
    <t>4FN 877 18</t>
  </si>
  <si>
    <t>4FN 877 19</t>
  </si>
  <si>
    <t>4FN 877 20</t>
  </si>
  <si>
    <t>4FP 672 49</t>
  </si>
  <si>
    <t>Tlačítkové tablo 2-BUS GUARD sestavené 15tl. (3x5tl.) bez EV se stříškou pod omítku</t>
  </si>
  <si>
    <t>Tlačítkové tablo 2-BUS GUARD sestavené 15tl. (5+10tl.) bez EV</t>
  </si>
  <si>
    <t>Tlačítkové tablo 2-BUS GUARD sestavené 15tl. (5+10tl.) bez EV se stříškou nad omítku</t>
  </si>
  <si>
    <t>Tlačítkové tablo 2-BUS KARAT sestavené 49tl. (se stříškou horizontální pod omítku)</t>
  </si>
  <si>
    <t>Tlačítkové tablo 2-BUS KARAT sestavené 49tl. (se stříškou vertikální pod omítku)</t>
  </si>
  <si>
    <t>Tlačítkové tablo 2-BUS KARAT sestavené 49tl. (s krabicí horizontální nad omítku)</t>
  </si>
  <si>
    <t>Tlačítkové tablo 2-BUS KARAT sestavené 49tl. (s krabicí vertikální nad omítku)</t>
  </si>
  <si>
    <t>Tlačítkové tablo 2-BUS KARAT sestavené 33tl. + popisný modul (pod omítku bez stříšky)</t>
  </si>
  <si>
    <t>Tlačítkové tablo 2-BUS KARAT sestavené 33tl. + popisný modul bez EV (pod omítku bez stříšky)</t>
  </si>
  <si>
    <t>Tlačítkové tablo 2-BUS KARAT sestavené 33tl. (se stříškou horizontální pod omítku)</t>
  </si>
  <si>
    <t>Tlačítkové tablo 2-BUS KARAT sestavené 33tl. (se stříškou vertikální pod omítku)</t>
  </si>
  <si>
    <t>Tlačítkové tablo 2-BUS KARAT sestavené 33tl. (s krabicí horizontální nad omítku)</t>
  </si>
  <si>
    <t>Tlačítkové tablo 2-BUS KARAT sestavené 33tl. (s krabicí vertikální nad omítku)</t>
  </si>
  <si>
    <t>Tlačítkové tablo 2-BUS KARAT sestavené 33tl. (se stříškou horizontální nad omítku)</t>
  </si>
  <si>
    <t>Tlačítkové tablo 2-BUS KARAT sestavené 33tl. (se stříškou vertikální nad omítku)</t>
  </si>
  <si>
    <t>Tlačítkové tablo 2-BUS KARAT sestavené 34tl. + popisný modul (pod omítku bez stříšky)</t>
  </si>
  <si>
    <t>Tlačítkové tablo 2-BUS KARAT sestavené 34tl. (se stříškou horizontální pod omítku)</t>
  </si>
  <si>
    <t>Tlačítkové tablo 2-BUS KARAT sestavené 34tl. (se stříškou vertikální pod omítku)</t>
  </si>
  <si>
    <t>Tlačítkové tablo 2-BUS KARAT sestavené 34tl. (s krabicí horizontální nad omítku)</t>
  </si>
  <si>
    <t>Tlačítkové tablo 2-BUS KARAT sestavené z EV a číselnice pro kódovou volbu a 4 modulového jmenovníku (pod omítku bez stříšky)</t>
  </si>
  <si>
    <t>Tlačítkové tablo 2-BUS KARAT sestavené z EV a číselnice pro kódovou volbu a 4 modulového jmenovníku (se stříškou horizontální pod omítku)</t>
  </si>
  <si>
    <t>Tlačítkové tablo 2-BUS KARAT sestavené z EV a číselnice pro kódovou volbu a 4 modulového jmenovníku (se stříškou vertikální pod omítku)</t>
  </si>
  <si>
    <t>Tlačítkové tablo 2-BUS KARAT sestavené z EV a číselnice pro kódovou volbu a 4 modulového jmenovníku (s krabicí horizontální nad omítku)</t>
  </si>
  <si>
    <t>Tlačítkové tablo 2-BUS KARAT sestavené z EV a číselnice pro kódovou volbu a 4 modulového jmenovníku (s krabicí vertikální nad omítku)</t>
  </si>
  <si>
    <t>Tlačítkové tablo 2-BUS KARAT sestavené z EV a číselnice pro kódovou volbu a 4 modulového jmenovníku (se stříškou horizontální nad omítku)</t>
  </si>
  <si>
    <t>Tlačítkové tablo 2-BUS KARAT sestavené z EV a číselnice pro kódovou volbu a 4 modulového jmenovníku (se stříškou vertikální nad omítku)</t>
  </si>
  <si>
    <t>Tlačítkové tablo 2-BUS KARAT sestavené 35tl. (se stříškou horizontální pod omítku)</t>
  </si>
  <si>
    <t>Tlačítkové tablo 2-BUS KARAT sestavené 35tl. (se stříškou vertikální pod omítku)</t>
  </si>
  <si>
    <t>Tlačítkové tablo 2-BUS KARAT sestavené 35tl. (s krabicí horizontální nad omítku)</t>
  </si>
  <si>
    <t>Tlačítkové tablo 2-BUS KARAT sestavené 35tl. (s krabicí vertikální nad omítku)</t>
  </si>
  <si>
    <t>Tlačítkové tablo 2-BUS KARAT sestavené 35tl. (se stříškou horizontální nad omítku)</t>
  </si>
  <si>
    <t>Tlačítkové tablo 2-BUS KARAT sestavené 35tl. (se stříškou vertikální nad omítku)</t>
  </si>
  <si>
    <t>Tlačítkové tablo 2-BUS KARAT sestavené 36tl. (pod omítku bez stříšky)</t>
  </si>
  <si>
    <t>Tlačítkové tablo 2-BUS KARAT sestavené 36tl. (se stříškou horizontální pod omítku)</t>
  </si>
  <si>
    <t>Tlačítkové tablo 2-BUS KARAT sestavené 36tl. (se stříškou vertikální pod omítku)</t>
  </si>
  <si>
    <t>Tlačítkové tablo 2-BUS KARAT sestavené 36tl. (s krabicí horizontální nad omítku)</t>
  </si>
  <si>
    <t>Tlačítkové tablo 2-BUS KARAT sestavené 24tl. (s krabicí vertikální nad omítku)</t>
  </si>
  <si>
    <t>OA67TF582B15SR</t>
  </si>
  <si>
    <t>Tlačítkové tablo 2-BUS KARAT sestavené 43tl. (se stříškou horizontální pod omítku)</t>
  </si>
  <si>
    <t>Tlačítkové tablo 2-BUS KARAT sestavené 43tl. (se stříškou vertikální pod omítku)</t>
  </si>
  <si>
    <t>Tlačítkové tablo 2-BUS KARAT sestavené 43tl. (s krabicí horizontální nad omítku)</t>
  </si>
  <si>
    <t>Tlačítkové tablo 2-BUS KARAT sestavené 43tl. (s krabicí vertikální nad omítku)</t>
  </si>
  <si>
    <t>Tlačítkové tablo 2-BUS KARAT sestavené 43tl. (se stříškou horizontální nad omítku)</t>
  </si>
  <si>
    <t>Tlačítkové tablo 2-BUS KARAT sestavené 36tl. (s krabicí vertikální nad omítku)</t>
  </si>
  <si>
    <t>Tlačítkové tablo 2-BUS KARAT sestavené 36tl. (se stříškou horizontální nad omítku)</t>
  </si>
  <si>
    <t>Tlačítkové tablo 2-BUS KARAT sestavené 36tl. (se stříškou vertikální nad omítku)</t>
  </si>
  <si>
    <t>Tlačítkové tablo 2-BUS KARAT sestavené 37tl. (pod omítku bez stříšky)</t>
  </si>
  <si>
    <t>Tlačítkové tablo 2-BUS KARAT sestavené 37tl. + popisný modul bez EV (pod omítku bez stříšky)</t>
  </si>
  <si>
    <t>Tlačítkové tablo 2-BUS KARAT sestavené 37tl. (se stříškou horizontální pod omítku)</t>
  </si>
  <si>
    <t>Telefon domácí 2-BUS s regulací hlasitosti vyzvánění (.201 bílý)</t>
  </si>
  <si>
    <t>Tlačítkové tablo 2-BUS KARAT sestavené 59tl. (se stříškou vertikální pod omítku)</t>
  </si>
  <si>
    <t>Tlačítkové tablo 2-BUS KARAT sestavené 59tl. (s krabicí horizontální nad omítku)</t>
  </si>
  <si>
    <t>Tlačítkové tablo 2-BUS KARAT sestavené 59tl. (s krabicí vertikální nad omítku)</t>
  </si>
  <si>
    <t>Tlačítkové tablo 2-BUS KARAT sestavené 59tl. (se stříškou horizontální nad omítku)</t>
  </si>
  <si>
    <t>Tlačítkové tablo 2-BUS KARAT sestavené 59tl. (se stříškou vertikální nad omítku)</t>
  </si>
  <si>
    <t>Tlačítkové tablo 2-BUS KARAT sestavené 61tl. (pod omítku bez stříšky)</t>
  </si>
  <si>
    <t>Tlačítkové tablo 2-BUS KARAT sestavené 61tl. (se stříškou horizontální pod omítku)</t>
  </si>
  <si>
    <t>Tlačítkové tablo 2-BUS KARAT sestavené 61tl. (se stříškou vertikální pod omítku)</t>
  </si>
  <si>
    <t>Tlačítkové tablo 2-BUS KARAT sestavené 61tl. (s krabicí horizontální nad omítku)</t>
  </si>
  <si>
    <t>Tlačítkové tablo 2-BUS KARAT sestavené 61tl. (s krabicí vertikální nad omítku)</t>
  </si>
  <si>
    <t>Tlačítkové tablo 2-BUS KARAT sestavené 61tl. (se stříškou horizontální nad omítku)</t>
  </si>
  <si>
    <t>Tlačítkové tablo 2-BUS KARAT sestavené 61tl. (se stříškou vertikální nad omítku)</t>
  </si>
  <si>
    <t>Tlačítkové tablo 2-BUS KARAT sestavené 63tl. (pod omítku bez stříšky)</t>
  </si>
  <si>
    <t>Tlačítkové tablo 2-BUS KARAT sestavené 63tl. (se stříškou horizontální pod omítku)</t>
  </si>
  <si>
    <t>Tlačítkové tablo 2-BUS KARAT sestavené 63tl. (se stříškou vertikální pod omítku)</t>
  </si>
  <si>
    <t>Tlačítkové tablo 2-BUS KARAT sestavené 63tl. (s krabicí horizontální nad omítku)</t>
  </si>
  <si>
    <t>Tlačítkové tablo 2-BUS KARAT sestavené 63tl. (s krabicí vertikální nad omítku)</t>
  </si>
  <si>
    <t>Audiosada 2-BUS KARAT INOX (nerez)</t>
  </si>
  <si>
    <t>4FY 110 27.5</t>
  </si>
  <si>
    <t>Audiosada 2-BUS KARAT pro 1 účastníka (nerez INOX) - možno doplnit o 2.DT (interkom mezi DT)</t>
  </si>
  <si>
    <t>Síťové zdroje k 2-BUS audiosystému</t>
  </si>
  <si>
    <t>Tlačítkové tablo 2-BUS KARAT sestavené 18tl. (se stříškou horizontální pod omítku)</t>
  </si>
  <si>
    <t>Tlačítkové tablo 2-BUS KARAT sestavené 18tl. (se stříškou vertikální pod omítku)</t>
  </si>
  <si>
    <t>Tlačítkové tablo 2-BUS KARAT sestavené 18tl. (s krabicí horizontální nad omítku)</t>
  </si>
  <si>
    <t>Tlačítkové tablo 2-BUS KARAT sestavené 18tl. (se stříškou horizontální nad omítku)</t>
  </si>
  <si>
    <t>Tlačítkové tablo 2-BUS KARAT sestavené 18tl. (se stříškou vertikální nad omítku)</t>
  </si>
  <si>
    <t>Tlačítkové tablo 2-BUS KARAT sestavené 19tl. (pod omítku bez stříšky)</t>
  </si>
  <si>
    <t>Tlačítkové tablo 2-BUS KARAT sestavené z EV a číselnice pro kódovou volbu a popisného modulu (se stříškou vertikální nad omítku)</t>
  </si>
  <si>
    <t>4FA 690 03</t>
  </si>
  <si>
    <t>4FA 690 04</t>
  </si>
  <si>
    <t>4FF 692 31</t>
  </si>
  <si>
    <t>4FF 692 32</t>
  </si>
  <si>
    <t>4FF 692 33</t>
  </si>
  <si>
    <t>4FF 692 34</t>
  </si>
  <si>
    <t>4FN 877 11</t>
  </si>
  <si>
    <t>4FN 877 12</t>
  </si>
  <si>
    <t>4FN 877 13</t>
  </si>
  <si>
    <t>4FN 877 14</t>
  </si>
  <si>
    <t>4FN 877 02</t>
  </si>
  <si>
    <t>4FN 877 03</t>
  </si>
  <si>
    <t>4FN 877 01</t>
  </si>
  <si>
    <t>4FK 176 66</t>
  </si>
  <si>
    <t>Spínací modul zámku</t>
  </si>
  <si>
    <t>4FN 605 22</t>
  </si>
  <si>
    <t>lišta</t>
  </si>
  <si>
    <t>zámk.</t>
  </si>
  <si>
    <t>Bytový zvonek vnější generátor - plast (vedlejší k DT i pro 2-BUS)</t>
  </si>
  <si>
    <t>Šňůra mikrotelefonní (1x konektor) do 4FP 110 83 bílá</t>
  </si>
  <si>
    <t>30tl. stř.VPO</t>
  </si>
  <si>
    <t>30tl. krab.HNO</t>
  </si>
  <si>
    <t>30tl. krab.VNO</t>
  </si>
  <si>
    <t>30tl. stř.HNO</t>
  </si>
  <si>
    <t>30tl. stř.VNO</t>
  </si>
  <si>
    <t>31tl.</t>
  </si>
  <si>
    <t>31tl. bez EV</t>
  </si>
  <si>
    <t>31tl. stř.HPO</t>
  </si>
  <si>
    <t>31tl. stř.VPO</t>
  </si>
  <si>
    <t>31tl. krab.HNO</t>
  </si>
  <si>
    <t>31tl. krab.VNO</t>
  </si>
  <si>
    <t>31tl. stř.HNO</t>
  </si>
  <si>
    <t>31tl. stř.VNO</t>
  </si>
  <si>
    <t>32tl.</t>
  </si>
  <si>
    <t>32tl. stř.HPO</t>
  </si>
  <si>
    <t>32tl. stř.VPO</t>
  </si>
  <si>
    <t>32tl. krab.HNO</t>
  </si>
  <si>
    <t>32tl. krab.VNO</t>
  </si>
  <si>
    <t>32tl. stř.HNO</t>
  </si>
  <si>
    <t>32tl. stř.VNO</t>
  </si>
  <si>
    <t>33tl.</t>
  </si>
  <si>
    <t>33tl. bez EV</t>
  </si>
  <si>
    <t>33tl. stř.HPO</t>
  </si>
  <si>
    <t>33tl. stř.VPO</t>
  </si>
  <si>
    <t>33tl. krab.HNO</t>
  </si>
  <si>
    <t>33tl. krab.VNO</t>
  </si>
  <si>
    <t>33tl. stř.HNO</t>
  </si>
  <si>
    <t>33tl. stř.VNO</t>
  </si>
  <si>
    <t>34tl.</t>
  </si>
  <si>
    <t>34tl. stř.HPO</t>
  </si>
  <si>
    <t>34tl. stř.VPO</t>
  </si>
  <si>
    <t>34tl. krab.HNO</t>
  </si>
  <si>
    <t>34tl. krab.VNO</t>
  </si>
  <si>
    <t>34tl. stř.HNO</t>
  </si>
  <si>
    <t>34tl. stř.VNO</t>
  </si>
  <si>
    <t>35tl.</t>
  </si>
  <si>
    <t>35tl. bez EV</t>
  </si>
  <si>
    <t>35tl. stř.HPO</t>
  </si>
  <si>
    <t>35tl. stř.VPO</t>
  </si>
  <si>
    <t>35tl. krab.HNO</t>
  </si>
  <si>
    <t>35tl. krab.VNO</t>
  </si>
  <si>
    <t>35tl. stř.HNO</t>
  </si>
  <si>
    <t>35tl. stř.VNO</t>
  </si>
  <si>
    <t>36tl.</t>
  </si>
  <si>
    <t>36tl. stř.HPO</t>
  </si>
  <si>
    <t>36tl. stř.VPO</t>
  </si>
  <si>
    <t>36tl. krab.HNO</t>
  </si>
  <si>
    <t>36tl. krab.VNO</t>
  </si>
  <si>
    <t>4FA 690 21</t>
  </si>
  <si>
    <t>4FA 690 22</t>
  </si>
  <si>
    <t>4FA 690 23</t>
  </si>
  <si>
    <t>4FA 690 24</t>
  </si>
  <si>
    <t>4FA 690 26</t>
  </si>
  <si>
    <t>4FA 690 32</t>
  </si>
  <si>
    <t>4FA 690 33</t>
  </si>
  <si>
    <t>4FA 690 36</t>
  </si>
  <si>
    <t>4FF 127 11</t>
  </si>
  <si>
    <t>4FF 127 12</t>
  </si>
  <si>
    <t>4FF 127 13</t>
  </si>
  <si>
    <t>4FF 127 14</t>
  </si>
  <si>
    <t>4FF 127 16</t>
  </si>
  <si>
    <t>4FA 249 55</t>
  </si>
  <si>
    <t>4FA 249 56</t>
  </si>
  <si>
    <t>4FA 249 57</t>
  </si>
  <si>
    <t>4FF 692 51</t>
  </si>
  <si>
    <t>4FF 692 52</t>
  </si>
  <si>
    <t>4FF 692 53</t>
  </si>
  <si>
    <t>4FF 692 54</t>
  </si>
  <si>
    <t>4FF 692 56</t>
  </si>
  <si>
    <t>4FF 692 62</t>
  </si>
  <si>
    <t>4FF 692 63</t>
  </si>
  <si>
    <t>4FF 692 66</t>
  </si>
  <si>
    <t>4FA 691 89</t>
  </si>
  <si>
    <t>Krabice KARAT pro 1 rám</t>
  </si>
  <si>
    <t>Krabice KARAT pro 2 rám</t>
  </si>
  <si>
    <t>Krabice KARAT pro 3 rám</t>
  </si>
  <si>
    <t>Distanční spona krabic KARAT (na bok krabice)</t>
  </si>
  <si>
    <t>4FA 697 01</t>
  </si>
  <si>
    <t>Distanční spona krabic KARAT (na čelo krabice)</t>
  </si>
  <si>
    <t>ks</t>
  </si>
  <si>
    <t>motnážní krabice</t>
  </si>
  <si>
    <t>Tlačítkové tablo 2-BUS KARAT sestavené z EV a číselnice pro kódovou volbu a 2 popisných modulů (pod omítku bez stříšky)</t>
  </si>
  <si>
    <t>Tlačítkové tablo 2-BUS KARAT sestavené z EV a číselnice pro kódovou volbu a 2 popisných modulů (se stříškou horizontální pod omítku)</t>
  </si>
  <si>
    <t>Tlačítkové tablo 2-BUS KARAT sestavené z EV a číselnice pro kódovou volbu a 2 popisných modulů (se stříškou vertikální pod omítku)</t>
  </si>
  <si>
    <t>Tlačítkové tablo 2-BUS KARAT sestavené z EV a číselnice pro kódovou volbu a 2 popisných modulů (s krabicí horizontální nad omítku)</t>
  </si>
  <si>
    <t>Tlačítkové tablo 2-BUS KARAT sestavené z EV a číselnice pro kódovou volbu a 2 popisných modulů (s krabicí vertikální nad omítku)</t>
  </si>
  <si>
    <t>Tlačítkové tablo 2-BUS KARAT sestavené z EV a číselnice pro kódovou volbu a 2 popisných modulů (se stříškou horizontální nad omítku)</t>
  </si>
  <si>
    <t>Tlačítkové tablo 2-BUS KARAT sestavené z EV a číselnice pro kódovou volbu a 2 popisných modulů (se stříškou vertikální nad omítku)</t>
  </si>
  <si>
    <t>Tlačítkové tablo 2-BUS KARAT sestavené 23tl. (pod omítku bez stříšky)</t>
  </si>
  <si>
    <t>Tlačítkové tablo 2-BUS KARAT sestavené 23tl. bez EV (pod omítku bez stříšky)</t>
  </si>
  <si>
    <t>23tl. stř.VPO</t>
  </si>
  <si>
    <t>23tl. krab.HNO</t>
  </si>
  <si>
    <t>23tl. krab.VNO</t>
  </si>
  <si>
    <t>23tl. stř.HNO</t>
  </si>
  <si>
    <t>23tl. stř.VNO</t>
  </si>
  <si>
    <t>24tl.</t>
  </si>
  <si>
    <t>Tlačítkové tablo 2-BUS GUARD sestavené 22tl.</t>
  </si>
  <si>
    <t>Tlačítkové tablo 2-BUS GUARD sestavené 22tl. se stříškou nad omítku</t>
  </si>
  <si>
    <t>Tlačítkové tablo 2-BUS GUARD sestavené 22tl. se stříškou pod omítku</t>
  </si>
  <si>
    <t>Tlačítkové tablo 2-BUS GUARD sestavené 23tl.</t>
  </si>
  <si>
    <t>Tlačítkové tablo 2-BUS GUARD sestavené 23tl. se stříškou nad omítku</t>
  </si>
  <si>
    <t>Tlačítkové tablo 2-BUS GUARD sestavené 23tl. se stříškou pod omítku</t>
  </si>
  <si>
    <t>Tlačítkové tablo 2-BUS KARAT sestavené 89tl. (se stříškou vertikální pod omítku)</t>
  </si>
  <si>
    <t>22tl. + popisný</t>
  </si>
  <si>
    <t>22tl. + kódovač</t>
  </si>
  <si>
    <t>Tlačítkové tablo 2-BUS KARAT sestavené 22tl. + popisný modul (pod omítku bez stříšky)</t>
  </si>
  <si>
    <t>Tlačítkové tablo 2-BUS KARAT sestavené 22tl. + kódovač pro EZ (pod omítku bez stříšky)</t>
  </si>
  <si>
    <t>26tl. + popisný</t>
  </si>
  <si>
    <t>26tl. + kódovač</t>
  </si>
  <si>
    <t>Tlačítkové tablo 2-BUS KARAT sestavené 26tl. + popisný modul (pod omítku bez stříšky)</t>
  </si>
  <si>
    <t>Tlačítkové tablo 2-BUS KARAT sestavené 26tl. + kódovač pro EZ (pod omítku bez stříšky)</t>
  </si>
  <si>
    <t>30tl. + popisný</t>
  </si>
  <si>
    <t>30tl. + kódovač</t>
  </si>
  <si>
    <t>Tlačítkové tablo 2-BUS KARAT sestavené 30tl. + kódovač pro EZ (pod omítku bez stříšky)</t>
  </si>
  <si>
    <t>34tl. + popisný</t>
  </si>
  <si>
    <t>34tl. + kódovač</t>
  </si>
  <si>
    <t>Tlačítkové tablo 2-BUS KARAT sestavené 34tl. + kódovač pro EZ (pod omítku bez stříšky)</t>
  </si>
  <si>
    <t>4FN 230 32</t>
  </si>
  <si>
    <t>Modul kódovače GUARD (kódové otevírání EZ)</t>
  </si>
  <si>
    <t>4FF 650 54</t>
  </si>
  <si>
    <t>5tl. bez EV</t>
  </si>
  <si>
    <t>65tl. stř.VNO</t>
  </si>
  <si>
    <t>67tl.</t>
  </si>
  <si>
    <t>67tl. stř.HPO</t>
  </si>
  <si>
    <t>67tl. stř.VPO</t>
  </si>
  <si>
    <t>67tl. krab.HNO</t>
  </si>
  <si>
    <t>67tl. krab.VNO</t>
  </si>
  <si>
    <t>67tl. stř.HNO</t>
  </si>
  <si>
    <t>67tl. stř.VNO</t>
  </si>
  <si>
    <t>69tl.</t>
  </si>
  <si>
    <t>69tl. stř.HPO</t>
  </si>
  <si>
    <t>69tl. stř.VPO</t>
  </si>
  <si>
    <t>69tl. krab.HNO</t>
  </si>
  <si>
    <t>69tl. krab.VNO</t>
  </si>
  <si>
    <t>69tl. stř.HNO</t>
  </si>
  <si>
    <t>69tl. stř.VNO</t>
  </si>
  <si>
    <t>71tl.</t>
  </si>
  <si>
    <t>71tl. stř.HPO</t>
  </si>
  <si>
    <t>71tl. stř.VPO</t>
  </si>
  <si>
    <t>71tl. krab.HNO</t>
  </si>
  <si>
    <t>71tl. krab.VNO</t>
  </si>
  <si>
    <t>71tl. stř.HNO</t>
  </si>
  <si>
    <t>71tl. stř.VNO</t>
  </si>
  <si>
    <t>73tl.</t>
  </si>
  <si>
    <t>73tl. stř.HPO</t>
  </si>
  <si>
    <t>73tl. stř.VPO</t>
  </si>
  <si>
    <t>73tl. krab.HNO</t>
  </si>
  <si>
    <t>73tl. krab.VNO</t>
  </si>
  <si>
    <t>73tl. stř.HNO</t>
  </si>
  <si>
    <t>73tl. stř.VNO</t>
  </si>
  <si>
    <t>75tl.</t>
  </si>
  <si>
    <t>75tl. stř.HPO</t>
  </si>
  <si>
    <t>75tl. stř.VPO</t>
  </si>
  <si>
    <t>75tl. krab.HNO</t>
  </si>
  <si>
    <t>75tl. krab.VNO</t>
  </si>
  <si>
    <t>75tl. stř.HNO</t>
  </si>
  <si>
    <t>75tl. stř.VNO</t>
  </si>
  <si>
    <t>77tl.</t>
  </si>
  <si>
    <t>77tl. stř.HPO</t>
  </si>
  <si>
    <t>77tl. stř.VPO</t>
  </si>
  <si>
    <t>77tl. krab.HNO</t>
  </si>
  <si>
    <t>77tl. krab.VNO</t>
  </si>
  <si>
    <t>77tl. stř.HNO</t>
  </si>
  <si>
    <t>77tl. stř.VNO</t>
  </si>
  <si>
    <t>79tl.</t>
  </si>
  <si>
    <t>79tl. stř.HPO</t>
  </si>
  <si>
    <t>79tl. stř.VPO</t>
  </si>
  <si>
    <t>79tl. krab.HNO</t>
  </si>
  <si>
    <t>79tl. krab.VNO</t>
  </si>
  <si>
    <t>79tl. stř.HNO</t>
  </si>
  <si>
    <t>79tl. stř.VNO</t>
  </si>
  <si>
    <t>81tl.</t>
  </si>
  <si>
    <t>81tl. stř.HPO</t>
  </si>
  <si>
    <t>81tl. stř.VPO</t>
  </si>
  <si>
    <t>81tl. krab.HNO</t>
  </si>
  <si>
    <t>81tl. krab.VNO</t>
  </si>
  <si>
    <t>81tl. stř.HNO</t>
  </si>
  <si>
    <t>81tl. stř.VNO</t>
  </si>
  <si>
    <t>83tl.</t>
  </si>
  <si>
    <t>83tl. stř.HPO</t>
  </si>
  <si>
    <t>83tl. stř.VPO</t>
  </si>
  <si>
    <t>83tl. krab.HNO</t>
  </si>
  <si>
    <t>83tl. krab.VNO</t>
  </si>
  <si>
    <t>83tl. stř.HNO</t>
  </si>
  <si>
    <t>83tl. stř.VNO</t>
  </si>
  <si>
    <t>85tl.</t>
  </si>
  <si>
    <t>85tl. stř.HPO</t>
  </si>
  <si>
    <t>85tl. stř.VPO</t>
  </si>
  <si>
    <t>85tl. krab.HNO</t>
  </si>
  <si>
    <t>85tl. krab.VNO</t>
  </si>
  <si>
    <t>85tl. stř.HNO</t>
  </si>
  <si>
    <t>85tl. stř.VNO</t>
  </si>
  <si>
    <t>87tl.</t>
  </si>
  <si>
    <t>87tl. stř.HPO</t>
  </si>
  <si>
    <t>87tl. stř.VPO</t>
  </si>
  <si>
    <t>87tl. krab.HNO</t>
  </si>
  <si>
    <t>87tl. krab.VNO</t>
  </si>
  <si>
    <t>87tl. stř.HNO</t>
  </si>
  <si>
    <t>87tl. stř.VNO</t>
  </si>
  <si>
    <t>89tl.</t>
  </si>
  <si>
    <t>89tl. stř.HPO</t>
  </si>
  <si>
    <t>89tl. stř.VPO</t>
  </si>
  <si>
    <t>89tl. krab.HNO</t>
  </si>
  <si>
    <t>89tl. krab.VNO</t>
  </si>
  <si>
    <t>89tl. stř.HNO</t>
  </si>
  <si>
    <t>89tl. stř.VNO</t>
  </si>
  <si>
    <t>Č</t>
  </si>
  <si>
    <t>Č stř.HPO</t>
  </si>
  <si>
    <t>Č stř.VPO</t>
  </si>
  <si>
    <t>Č krab.HNO</t>
  </si>
  <si>
    <t>Č krab.VNO</t>
  </si>
  <si>
    <t>Č stř.HNO</t>
  </si>
  <si>
    <t>Č stř.VNO</t>
  </si>
  <si>
    <t>Č+1J</t>
  </si>
  <si>
    <t>Č+1J stř.HPO</t>
  </si>
  <si>
    <t>Č+1J stř.VPO</t>
  </si>
  <si>
    <t>Č+1J krab.HNO</t>
  </si>
  <si>
    <t>Č+1J krab.VNO</t>
  </si>
  <si>
    <t>Č+1J stř.HNO</t>
  </si>
  <si>
    <t>Č+1J stř.VNO</t>
  </si>
  <si>
    <t>Č+2J</t>
  </si>
  <si>
    <t>Č+2J stř.HPO</t>
  </si>
  <si>
    <t>Č+2J stř.VPO</t>
  </si>
  <si>
    <t>Č+2J krab.HNO</t>
  </si>
  <si>
    <t>Č+2J krab.VNO</t>
  </si>
  <si>
    <t>Č+2J stř.HNO</t>
  </si>
  <si>
    <t>Č+2J stř.VNO</t>
  </si>
  <si>
    <t>Č+4MJ</t>
  </si>
  <si>
    <t>Č+4MJ stř.HPO</t>
  </si>
  <si>
    <t>10tl. + kódovač</t>
  </si>
  <si>
    <t>Tlačítkové tablo 2-BUS KARAT sestavené 10tl. + kódovač pro EZ (pod omítku bez stříšky)</t>
  </si>
  <si>
    <t>12tl. + kódovač</t>
  </si>
  <si>
    <t>Tlačítkové tablo 2-BUS KARAT sestavené 12tl. + kódovač pro EZ (pod omítku bez stříšky)</t>
  </si>
  <si>
    <t>14tl. + kódovač</t>
  </si>
  <si>
    <t>Tlačítkové tablo 2-BUS KARAT sestavené 14tl. + kódovač pro EZ (pod omítku bez stříšky)</t>
  </si>
  <si>
    <t>16tl. + kódovač</t>
  </si>
  <si>
    <t>Tlačítkové tablo 2-BUS KARAT sestavené 16tl. + kódovač pro EZ (pod omítku bez stříšky)</t>
  </si>
  <si>
    <t>18tl. + kódovač</t>
  </si>
  <si>
    <t>Tlačítkové tablo 2-BUS KARAT sestavené 18tl. + kódovač pro EZ (pod omítku bez stříšky)</t>
  </si>
  <si>
    <t>Tlačítkové tablo 2-BUS KARAT sestavené 89tl. (s krabicí horizontální nad omítku)</t>
  </si>
  <si>
    <t>Tlačítkové tablo 2-BUS KARAT sestavené 89tl. (s krabicí vertikální nad omítku)</t>
  </si>
  <si>
    <t>Tlačítkové tablo 2-BUS KARAT sestavené 89tl. (se stříškou horizontální nad omítku)</t>
  </si>
  <si>
    <t>Tlačítkové tablo 2-BUS KARAT sestavené 89tl. (se stříškou vertikální nad omítku)</t>
  </si>
  <si>
    <t>Tlačítkové tablo 2-BUS KARAT sestavené 8tl. (pod omítku bez stříšky)</t>
  </si>
  <si>
    <t>Tlačítkové tablo 2-BUS KARAT sestavené 8tl. + popisný modul (pod omítku bez stříšky)</t>
  </si>
  <si>
    <t>Tlačítkové tablo 2-BUS KARAT sestavené 8tl. (se stříškou horizontální pod omítku)</t>
  </si>
  <si>
    <t>Tlačítkové tablo 2-BUS KARAT sestavené 85tl. (pod omítku bez stříšky)</t>
  </si>
  <si>
    <t>Tlačítkové tablo 2-BUS KARAT sestavené 34tl. (s krabicí vertikální nad omítku)</t>
  </si>
  <si>
    <t>Tlačítkové tablo 2-BUS KARAT sestavené 34tl. (se stříškou horizontální nad omítku)</t>
  </si>
  <si>
    <t>Tlačítkové tablo 2-BUS KARAT sestavené 34tl. (se stříškou vertikální nad omítku)</t>
  </si>
  <si>
    <t>Tlačítkové tablo 2-BUS KARAT sestavené 35tl. (pod omítku bez stříšky)</t>
  </si>
  <si>
    <t>Tlačítkové tablo 2-BUS KARAT sestavené 35tl. + popisný modul bez EV (pod omítku bez stříšky)</t>
  </si>
  <si>
    <t>Tlačítkové tablo 2-BUS KARAT sestavené 55tl. (se stříškou horizontální pod omítku)</t>
  </si>
  <si>
    <t>Tlačítkové tablo 2-BUS KARAT sestavené 55tl. (se stříškou vertikální pod omítku)</t>
  </si>
  <si>
    <t>Tlačítkové tablo 2-BUS KARAT sestavené 55tl. (s krabicí horizontální nad omítku)</t>
  </si>
  <si>
    <t>Tlačítkové tablo 2-BUS KARAT sestavené 55tl. (s krabicí vertikální nad omítku)</t>
  </si>
  <si>
    <t>Tlačítkové tablo 2-BUS KARAT sestavené 55tl. (se stříškou horizontální nad omítku)</t>
  </si>
  <si>
    <t>Tlačítkové tablo 2-BUS KARAT sestavené 55tl. (se stříškou vertikální nad omítku)</t>
  </si>
  <si>
    <t>Tlačítkové tablo 2-BUS KARAT sestavené 57tl. (pod omítku bez stříšky)</t>
  </si>
  <si>
    <t>Tlačítkové tablo 2-BUS KARAT sestavené 85tl. (se stříškou horizontální pod omítku)</t>
  </si>
  <si>
    <t>Tlačítkové tablo 2-BUS KARAT sestavené 85tl. (se stříškou vertikální pod omítku)</t>
  </si>
  <si>
    <t>Tlačítkové tablo 2-BUS KARAT sestavené 2tl. (s krabicí nad omítku)</t>
  </si>
  <si>
    <t>Tlačítkové tablo 2-BUS GUARD sestavené 13tl. se stříškou nad omítku</t>
  </si>
  <si>
    <t>Tlačítkové tablo 2-BUS GUARD sestavené 13tl. se stříškou pod omítku</t>
  </si>
  <si>
    <t>Tlačítkové tablo 2-BUS GUARD sestavené 15tl. (3x5tl.) bez EV</t>
  </si>
  <si>
    <t>Tlačítkové tablo 2-BUS GUARD sestavené 15tl. (3x5tl.) bez EV se stříškou nad omítku</t>
  </si>
  <si>
    <t>Tlačítkové tablo 2-BUS KARAT sestavené 87tl. (pod omítku bez stříšky)</t>
  </si>
  <si>
    <t>Tlačítkové tablo 2-BUS KARAT sestavené 87tl. (se stříškou horizontální pod omítku)</t>
  </si>
  <si>
    <t>Tlačítkové tablo 2-BUS KARAT sestavené 87tl. (se stříškou vertikální pod omítku)</t>
  </si>
  <si>
    <t>Tlačítkové tablo 2-BUS KARAT sestavené 87tl. (s krabicí horizontální nad omítku)</t>
  </si>
  <si>
    <t>Tlačítkové tablo 2-BUS KARAT sestavené 87tl. (s krabicí vertikální nad omítku)</t>
  </si>
  <si>
    <t>Tlačítkové tablo 2-BUS KARAT sestavené 87tl. (se stříškou horizontální nad omítku)</t>
  </si>
  <si>
    <t>Tlačítkové tablo 2-BUS KARAT sestavené 87tl. (se stříškou vertikální nad omítku)</t>
  </si>
  <si>
    <t>Tlačítkové tablo 2-BUS KARAT sestavené 89tl. (pod omítku bez stříšky)</t>
  </si>
  <si>
    <t>Tlačítkové tablo 2-BUS KARAT sestavené 89tl. (se stříškou horizontální pod omítku)</t>
  </si>
  <si>
    <t>Tlačítkové tablo 2-BUS KARAT sestavené 41tl. bez EV (pod omítku bez stříšky)</t>
  </si>
  <si>
    <t>Tlačítkové tablo 2-BUS KARAT sestavené 41tl. (se stříškou horizontální pod omítku)</t>
  </si>
  <si>
    <t>Tlačítkové tablo 2-BUS KARAT sestavené 19tl. (se stříškou vertikální pod omítku)</t>
  </si>
  <si>
    <t>Tlačítkové tablo 2-BUS KARAT sestavené 19tl. (s krabicí horizontální nad omítku)</t>
  </si>
  <si>
    <t>Tlačítkové tablo 2-BUS KARAT sestavené 22tl. (se stříškou horizontální pod omítku)</t>
  </si>
  <si>
    <t>Tlačítkové tablo 2-BUS KARAT sestavené 22tl. (se stříškou vertikální pod omítku)</t>
  </si>
  <si>
    <t>Tlačítkové tablo 2-BUS KARAT sestavené 22tl. (s krabicí horizontální nad omítku)</t>
  </si>
  <si>
    <t>Tlačítkové tablo 2-BUS KARAT sestavené 22tl. (s krabicí vertikální nad omítku)</t>
  </si>
  <si>
    <t>Tlačítkové tablo 2-BUS KARAT sestavené 22tl. (se stříškou horizontální nad omítku)</t>
  </si>
  <si>
    <t>Tlačítkové tablo 2-BUS KARAT sestavené 22tl. (se stříškou vertikální nad omítku)</t>
  </si>
  <si>
    <t>Tlačítkové tablo 2-BUS KARAT sestavené 12tl. (s krabicí vertikální nad omítku)</t>
  </si>
  <si>
    <t>Tlačítkové tablo 2-BUS KARAT sestavené 14tl. (s krabicí vertikální nad omítku)</t>
  </si>
  <si>
    <t>Tlačítkové tablo 2-BUS KARAT sestavené 16tl. (s krabicí vertikální nad omítku)</t>
  </si>
  <si>
    <t>Tlačítkové tablo 2-BUS KARAT sestavené 18tl. (s krabicí vertikální nad omítku)</t>
  </si>
  <si>
    <t>Tlačítkové tablo 2-BUS KARAT sestavené 37tl. (se stříškou vertikální pod omítku)</t>
  </si>
  <si>
    <t>Tlačítkové tablo 2-BUS KARAT sestavené 37tl. (s krabicí horizontální nad omítku)</t>
  </si>
  <si>
    <t>Tlačítkové tablo 2-BUS KARAT sestavené 37tl. (s krabicí vertikální nad omítku)</t>
  </si>
  <si>
    <t>Tlačítkové tablo 2-BUS KARAT sestavené 37tl. (se stříškou horizontální nad omítku)</t>
  </si>
  <si>
    <t>Tlačítkové tablo 2-BUS KARAT sestavené 37tl. (se stříškou vertikální nad omítku)</t>
  </si>
  <si>
    <t>Tlačítkové tablo 2-BUS KARAT sestavené 38tl. (pod omítku bez stříšky)</t>
  </si>
  <si>
    <t>Tlačítkové tablo 2-BUS KARAT sestavené 38tl. (se stříškou horizontální pod omítku)</t>
  </si>
  <si>
    <t>Tlačítkové tablo 2-BUS KARAT sestavené 38tl. (se stříškou vertikální pod omítku)</t>
  </si>
  <si>
    <t>Tlačítkové tablo 2-BUS KARAT sestavené 38tl. (s krabicí horizontální nad omítku)</t>
  </si>
  <si>
    <t>Tlačítkové tablo 2-BUS KARAT sestavené 38tl. (s krabicí vertikální nad omítku)</t>
  </si>
  <si>
    <t>Tlačítkové tablo 2-BUS KARAT sestavené 38tl. (se stříškou horizontální nad omítku)</t>
  </si>
  <si>
    <t>Tlačítkové tablo 2-BUS KARAT sestavené 38tl. (se stříškou vertikální nad omítku)</t>
  </si>
  <si>
    <t>Tlačítkové tablo 2-BUS KARAT sestavené 39tl. (pod omítku bez stříšky)</t>
  </si>
  <si>
    <t>Tlačítkové tablo 2-BUS KARAT sestavené 39tl. + popisný modul bez EV (pod omítku bez stříšky)</t>
  </si>
  <si>
    <t>Tlačítkové tablo 2-BUS KARAT sestavené 39tl. (se stříškou horizontální pod omítku)</t>
  </si>
  <si>
    <t>Tlačítkové tablo 2-BUS KARAT sestavené 39tl. (se stříškou vertikální pod omítku)</t>
  </si>
  <si>
    <t>Tlačítkové tablo 2-BUS KARAT sestavené 39tl. (s krabicí horizontální nad omítku)</t>
  </si>
  <si>
    <t>Tlačítkové tablo 2-BUS KARAT sestavené 39tl. (s krabicí vertikální nad omítku)</t>
  </si>
  <si>
    <t>Tlačítkové tablo 2-BUS KARAT sestavené 39tl. (se stříškou horizontální nad omítku)</t>
  </si>
  <si>
    <t>Tlačítkové tablo 2-BUS KARAT sestavené 39tl. (se stříškou vertikální nad omítku)</t>
  </si>
  <si>
    <t>Tlačítkové tablo 2-BUS KARAT sestavené 40tl. (pod omítku bez stříšky)</t>
  </si>
  <si>
    <t>Tlačítkové tablo 2-BUS KARAT sestavené 40tl. (se stříškou horizontální pod omítku)</t>
  </si>
  <si>
    <t>Tlačítkové tablo 2-BUS KARAT sestavené 40tl. (se stříškou vertikální pod omítku)</t>
  </si>
  <si>
    <t>Tlačítkové tablo 2-BUS KARAT sestavené 40tl. (s krabicí horizontální nad omítku)</t>
  </si>
  <si>
    <t>Tlačítkové tablo 2-BUS KARAT sestavené 40tl. (s krabicí vertikální nad omítku)</t>
  </si>
  <si>
    <t>Tlačítkové tablo 2-BUS KARAT sestavené 40tl. (se stříškou horizontální nad omítku)</t>
  </si>
  <si>
    <t>Tlačítkové tablo 2-BUS KARAT sestavené 24tl. (se stříškou horizontální pod omítku)</t>
  </si>
  <si>
    <t>Tlačítkové tablo 2-BUS KARAT sestavené 24tl. (se stříškou vertikální pod omítku)</t>
  </si>
  <si>
    <t>Tlačítkové tablo 2-BUS KARAT sestavené 24tl. (s krabicí horizontální nad omítku)</t>
  </si>
  <si>
    <t>Tlačítkové tablo 2-BUS KARAT sestavené 6tl. (se stříškou horizontální nad omítku)</t>
  </si>
  <si>
    <t>Tlačítkové tablo 2-BUS KARAT sestavené 6tl. (se stříškou vertikální nad omítku)</t>
  </si>
  <si>
    <t>Tlačítkové tablo 2-BUS KARAT sestavené 71tl. (pod omítku bez stříšky)</t>
  </si>
  <si>
    <t>Tlačítkové tablo 2-BUS KARAT sestavené 71tl. (se stříškou horizontální pod omítku)</t>
  </si>
  <si>
    <t>Tlačítkové tablo 2-BUS KARAT sestavené 71tl. (se stříškou vertikální pod omítku)</t>
  </si>
  <si>
    <t>Tlačítkové tablo 2-BUS KARAT sestavené 71tl. (s krabicí horizontální nad omítku)</t>
  </si>
  <si>
    <t>Tlačítková tabla řady GUARD 2-BUS audiosystém</t>
  </si>
  <si>
    <t>Moduly tlačítkových tabel 2-BUS - GUARD</t>
  </si>
  <si>
    <t>4FN 230 38</t>
  </si>
  <si>
    <t>Modul el. vrátného 2-BUS GUARD 1tl.</t>
  </si>
  <si>
    <t>4FN 230 35</t>
  </si>
  <si>
    <t>Modul el. vrátného 2-BUS GUARD 2tl.</t>
  </si>
  <si>
    <t>4FN 230 39</t>
  </si>
  <si>
    <t>Modul el. vrátného 2-BUS GUARD 3tl.</t>
  </si>
  <si>
    <t>4FN 230 36</t>
  </si>
  <si>
    <t>Modul tlačítkový 2-BUS GUARD 5tl.</t>
  </si>
  <si>
    <t>4FN 230 37</t>
  </si>
  <si>
    <t>Modul tlačítkový 2-BUS GUARD 10tl.</t>
  </si>
  <si>
    <t>4FN 230 63</t>
  </si>
  <si>
    <t>Modul el. vrátného 2-BUS GUARD s číselnicí</t>
  </si>
  <si>
    <t>4FN 230 34</t>
  </si>
  <si>
    <t>Modul jmenovníku 2-BUS GUARD</t>
  </si>
  <si>
    <t>Lišta zámková do TT GUARD</t>
  </si>
  <si>
    <t>Tlačítkové tablo 2-BUS GUARD sestavené 10tl. bez EV</t>
  </si>
  <si>
    <t>Tlačítkové tablo 2-BUS GUARD sestavené 10tl. bez EV se stříškou nad omítku</t>
  </si>
  <si>
    <t>Tlačítkové tablo 2-BUS GUARD sestavené 10tl. bez EV se stříškou pod omítku</t>
  </si>
  <si>
    <t>Tlačítkové tablo 2-BUS GUARD sestavené 11tl.</t>
  </si>
  <si>
    <t>Tlačítkové tablo 2-BUS GUARD sestavené 11tl. se stříškou nad omítku</t>
  </si>
  <si>
    <t>Tlačítkové tablo 2-BUS GUARD sestavené 11tl. se stříškou pod omítku</t>
  </si>
  <si>
    <t>Tlačítkové tablo 2-BUS GUARD sestavené 12tl.</t>
  </si>
  <si>
    <t>Tlačítkové tablo 2-BUS GUARD sestavené 12tl. se stříškou nad omítku</t>
  </si>
  <si>
    <t>Tlačítkové tablo 2-BUS GUARD sestavené 12tl. se stříškou pod omítku</t>
  </si>
  <si>
    <t>Tlačítkové tablo 2-BUS GUARD sestavené 35tl. (bez EV)</t>
  </si>
  <si>
    <t>Tlačítkové tablo 2-BUS GUARD sestavené 35tl. (bez EV) se stříškou nad omítku</t>
  </si>
  <si>
    <t>Tlačítkové tablo 2-BUS GUARD sestavené 35tl. (bez EV) se stříškou pod omítku</t>
  </si>
  <si>
    <t>Tlačítkové tablo 2-BUS KARAT sestavené 43tl. (se stříškou vertikální nad omítku)</t>
  </si>
  <si>
    <t>Tlačítkové tablo 2-BUS KARAT sestavené 45tl. + popisný modul (pod omítku bez stříšky)</t>
  </si>
  <si>
    <t>Tlačítkové tablo 2-BUS KARAT sestavené 27tl. (se stříškou vertikální pod omítku)</t>
  </si>
  <si>
    <t>Tlačítkové tablo 2-BUS KARAT sestavené 27tl. (s krabicí horizontální nad omítku)</t>
  </si>
  <si>
    <t>Tlačítkové tablo 2-BUS KARAT sestavené 27tl. (s krabicí vertikální nad omítku)</t>
  </si>
  <si>
    <t>Tlačítkové tablo 2-BUS KARAT sestavené 27tl. (se stříškou horizontální nad omítku)</t>
  </si>
  <si>
    <t>Tlačítkové tablo 2-BUS KARAT sestavené 27tl. (se stříškou vertikální nad omítku)</t>
  </si>
  <si>
    <t>Tlačítkové tablo 2-BUS GUARD sestavené 30tl. (bez EV) se stříškou nad omítku</t>
  </si>
  <si>
    <t>Tlačítkové tablo 2-BUS GUARD sestavené 30tl. (bez EV) se stříškou pod omítku</t>
  </si>
  <si>
    <t>Tlačítkové tablo 2-BUS GUARD sestavené 31tl.</t>
  </si>
  <si>
    <t>Tlačítkové tablo 2-BUS GUARD sestavené 31tl. se stříškou nad omítku</t>
  </si>
  <si>
    <t>Tlačítkové tablo 2-BUS GUARD sestavené 31tl. se stříškou pod omítku</t>
  </si>
  <si>
    <t>Tlačítkové tablo 2-BUS GUARD sestavené 32tl.</t>
  </si>
  <si>
    <t>Tlačítkové tablo 2-BUS GUARD sestavené 32tl. se stříškou nad omítku</t>
  </si>
  <si>
    <t>Tlačítkové tablo 2-BUS GUARD sestavené 32tl. se stříškou pod omítku</t>
  </si>
  <si>
    <t>Tlačítkové tablo 2-BUS GUARD sestavené 33tl.</t>
  </si>
  <si>
    <t>Tlačítkové tablo 2-BUS GUARD sestavené 33tl. se stříškou nad omítku</t>
  </si>
  <si>
    <t>Tlačítkové tablo 2-BUS GUARD sestavené 33tl. se stříškou pod omítku</t>
  </si>
  <si>
    <t>Tlačítkové tablo 2-BUS GUARD sestavené 3tl. se stříškou nad omítku</t>
  </si>
  <si>
    <t>Tlačítkové tablo 2-BUS GUARD sestavené 3tl. se stříškou pod omítku</t>
  </si>
  <si>
    <t>Tlačítkové tablo 2-BUS GUARD sestavené 40tl. (bez EV)</t>
  </si>
  <si>
    <t>Tlačítkové tablo 2-BUS GUARD sestavené 40tl. (bez EV) se stříškou nad omítku</t>
  </si>
  <si>
    <t>Tlačítkové tablo 2-BUS GUARD sestavené 40tl. (bez EV) se stříškou pod omítku</t>
  </si>
  <si>
    <t>Tlačítkové tablo 2-BUS GUARD sestavené 5tl. bez EV</t>
  </si>
  <si>
    <t>Tlačítkové tablo 2-BUS GUARD sestavené 5tl. bez EV se stříškou nad omítku</t>
  </si>
  <si>
    <t>Tlačítkové tablo 2-BUS GUARD sestavené 5tl. bez EV se stříškou pod omítku</t>
  </si>
  <si>
    <t>Tlačítkové tablo 2-BUS GUARD sestavené 6tl.</t>
  </si>
  <si>
    <t>Tlačítkové tablo 2-BUS KARAT sestavené 28tl. (s krabicí horizontální nad omítku)</t>
  </si>
  <si>
    <t>Tlačítkové tablo 2-BUS KARAT sestavené 28tl. (s krabicí vertikální nad omítku)</t>
  </si>
  <si>
    <t>Tlačítkové tablo 2-BUS KARAT sestavené 28tl. (se stříškou horizontální nad omítku)</t>
  </si>
  <si>
    <t>Tlačítkové tablo 2-BUS KARAT sestavené 28tl. (se stříškou vertikální nad omítku)</t>
  </si>
  <si>
    <t>Tlačítkové tablo 2-BUS GUARD sestavené z EV s číselnicí a 2 jmenovníků</t>
  </si>
  <si>
    <t>Tlačítkové tablo 2-BUS GUARD sestavené z EV s číselnicí a 2 jmenovníků se stříškou nad omítku</t>
  </si>
  <si>
    <t>Tlačítkové tablo 2-BUS GUARD sestavené z EV s číselnicí a 2 jmenovníků se stříškou pod omítku</t>
  </si>
  <si>
    <t>Tlačítkové tablo 2-BUS GUARD sestavené z EV s číselnicí a 3 jmenovníků</t>
  </si>
  <si>
    <t>Tlačítkové tablo 2-BUS GUARD sestavené z EV s číselnicí a 3 jmenovníků se stříškou nad omítku</t>
  </si>
  <si>
    <t>Tlačítkové tablo 2-BUS GUARD sestavené z EV s číselnicí a 3 jmenovníků se stříškou pod omítku</t>
  </si>
  <si>
    <t>Tlačítkové tablo 2-BUS GUARD sestavené z 1 jmenovníku</t>
  </si>
  <si>
    <t>99 021 8665</t>
  </si>
  <si>
    <t>Klíč k DEK (plastový přívěšek + kovový čip DS 1990 A)</t>
  </si>
  <si>
    <t>BES-2702</t>
  </si>
  <si>
    <t>Programátor/převodník USB-RS485 BES RFID</t>
  </si>
  <si>
    <t>24tl. stř.HPO</t>
  </si>
  <si>
    <t>24tl. stř.VPO</t>
  </si>
  <si>
    <t>24tl. krab.HNO</t>
  </si>
  <si>
    <t>24tl. krab.VNO</t>
  </si>
  <si>
    <t>24tl. stř.HNO</t>
  </si>
  <si>
    <t>24tl. stř.VNO</t>
  </si>
  <si>
    <t>25tl.</t>
  </si>
  <si>
    <t>25tl. bez EV</t>
  </si>
  <si>
    <t>25tl. stř.HPO</t>
  </si>
  <si>
    <t>25tl. stř.VPO</t>
  </si>
  <si>
    <t>25tl. krab.HNO</t>
  </si>
  <si>
    <t>25tl. krab.VNO</t>
  </si>
  <si>
    <t>25tl. stř.HNO</t>
  </si>
  <si>
    <t>25tl. stř.VNO</t>
  </si>
  <si>
    <t>26tl.</t>
  </si>
  <si>
    <t>26tl. stř.HPO</t>
  </si>
  <si>
    <t>26tl. stř.VPO</t>
  </si>
  <si>
    <t>26tl. krab.HNO</t>
  </si>
  <si>
    <t>Tlačítkové tablo 2-BUS GUARD sestavené z 1 jmenovníku se stříškou nad omítku</t>
  </si>
  <si>
    <t>Tlačítkové tablo 2-BUS GUARD sestavené z 1 jmenovníku se stříškou pod omítku</t>
  </si>
  <si>
    <t>Tlačítkové tablo 2-BUS GUARD sestavené ze 2 jmenovníků</t>
  </si>
  <si>
    <t>Tlačítkové tablo 2-BUS GUARD sestavené ze 2 jmenovníků se stříškou nad omítku</t>
  </si>
  <si>
    <t>Tlačítkové tablo 2-BUS GUARD sestavené ze 2 jmenovníků se stříškou pod omítku</t>
  </si>
  <si>
    <t>Tlačítkové tablo 2-BUS GUARD sestavené ze 3 jmenovníků</t>
  </si>
  <si>
    <t>Tlačítkové tablo 2-BUS GUARD sestavené ze 3 jmenovníků se stříškou nad omítku</t>
  </si>
  <si>
    <t>Tlačítkové tablo 2-BUS GUARD sestavené ze 3 jmenovníků se stříškou pod omítku</t>
  </si>
  <si>
    <t>Tlačítkové tablo 2-BUS GUARD sestavené ze 4 jmenovníků</t>
  </si>
  <si>
    <t>Tlačítkové tablo 2-BUS KARAT sestavené 81tl. + popisný modul (pod omítku bez stříšky)</t>
  </si>
  <si>
    <t>Tlačítkové tablo 2-BUS KARAT sestavené 81tl. (se stříškou horizontální pod omítku)</t>
  </si>
  <si>
    <t>Tlačítkové tablo 2-BUS KARAT sestavené 81tl. (se stříškou vertikální pod omítku)</t>
  </si>
  <si>
    <t>Tlačítkové tablo 2-BUS KARAT sestavené 81tl. (s krabicí horizontální nad omítku)</t>
  </si>
  <si>
    <t>Tlačítkové tablo 2-BUS KARAT sestavené 81tl. (s krabicí vertikální nad omítku)</t>
  </si>
  <si>
    <t xml:space="preserve"> </t>
  </si>
  <si>
    <t>barvy: .1 antika měděná; .2 antika stříbrná;.5 černá pro INOX</t>
  </si>
  <si>
    <t>4FN 231 00.1 (.2)</t>
  </si>
  <si>
    <t>4FN 231 03.1/F (.2/F)</t>
  </si>
  <si>
    <t>4FN 231 02.1/F (.2/F)</t>
  </si>
  <si>
    <t>4FN 231 01.1 (.2)</t>
  </si>
  <si>
    <t>4FN 231 03.1 (.2)</t>
  </si>
  <si>
    <t>4FN 231 02.1 (.2)</t>
  </si>
  <si>
    <t>4FN 230 92.1 (.2)</t>
  </si>
  <si>
    <t>4FN 231 09.1 (.2)</t>
  </si>
  <si>
    <t>4FN 230 91.1/P (.2/P)</t>
  </si>
  <si>
    <t>4FN 230 99.1/P (.2/P)</t>
  </si>
  <si>
    <t>4FN 231 24.1 (.2)</t>
  </si>
  <si>
    <t>4FN 231 23.1/M (.2/M)</t>
  </si>
  <si>
    <t>4FN 231 26.1/M (.2/M)</t>
  </si>
  <si>
    <t>4FN 231 27.1/M (.2/M)</t>
  </si>
  <si>
    <t>4FN 231 23.1/C (.2/C)</t>
  </si>
  <si>
    <t>4FN 231 27.1/C (.2/C)</t>
  </si>
  <si>
    <t>Modul vrátného 0 tlač. EV KARAT ANTIKA 2-BUS</t>
  </si>
  <si>
    <t>Modul vrátného 2 tlač. EV KARAT ANTIKA 2-BUS</t>
  </si>
  <si>
    <t xml:space="preserve">Modul 4 tlač. TT KARAT ANTIKA 2-BUS  </t>
  </si>
  <si>
    <t xml:space="preserve">Modul 4 tlač. TT KARAT ANTIKA 2-BUS (se 4 jmenovkami) </t>
  </si>
  <si>
    <t>Modul 4 tlač. TT KARAT ANTIKA 2-BUS (se 4 jmenovkami) se zámkem</t>
  </si>
  <si>
    <t xml:space="preserve">Modul 6 tlač. TT KARAT ANTIKA 2-BUS  </t>
  </si>
  <si>
    <t xml:space="preserve">Modul 8 tlač. TT KARAT ANTIKA 2-BUS  </t>
  </si>
  <si>
    <t>Modul 7 tlač. TT KARAT ANTIKA 2-BUS (se zámkem)</t>
  </si>
  <si>
    <t>Modul popisný KARAT ANTIKA 2-BUS s podsvitem</t>
  </si>
  <si>
    <t>Modul 4 modulového jmenovníku 2-BUS KARAT ANTIKA</t>
  </si>
  <si>
    <t>Modul číselnice 2-BUS KARAT ANTIKA s podsvitem (bez zámku)</t>
  </si>
  <si>
    <t>Modul číselnice 2-BUS KARAT ANTIKA s podsvitem (se zámkem)</t>
  </si>
  <si>
    <t>Modul záslepky KARAT ANTIKA (se zámkem)</t>
  </si>
  <si>
    <t>Modul RAK BES KARAT ANTIKA s OPJ a bezdotykovou čtečkou RFID (se zámkem) USB</t>
  </si>
  <si>
    <t>Modul BES KARAT ANTIKA s bezdotykovou čtečkou RFID (se zámkem)</t>
  </si>
  <si>
    <t>Modul RAK DEK KARAT ANTIKA s OPJ a dotykovou plochou (se zámkem) USB</t>
  </si>
  <si>
    <t>Modul RAK DEK KARAT ANTIKA s OPJ a dotykovou plochou (bez zámku) USB</t>
  </si>
  <si>
    <t>Modul DEK KARAT ANTIKA s dotykovou plochou pro DALLAS klíče (bez zámku)</t>
  </si>
  <si>
    <t>Moduly tlačítkových tabel KARAT 2-BUS s přímou či kódovou volbou účastníka</t>
  </si>
  <si>
    <t>Rámy tlačítkových tabel KARAT</t>
  </si>
  <si>
    <t>Krabice pod omítku KARAT</t>
  </si>
  <si>
    <t>Stříšky pod omítku KARAT</t>
  </si>
  <si>
    <t>Krabice nad omítku (bez stříšky) KARAT</t>
  </si>
  <si>
    <t xml:space="preserve">Stříšky nad omítku (komplet s krabicí) KARAT </t>
  </si>
  <si>
    <t>Modul vrátného 0 tlač. EV KARAT INOX 2-BUS</t>
  </si>
  <si>
    <t>Modul vrátného 2 tlač. EV KARAT INOX 2-BUS</t>
  </si>
  <si>
    <t>4FN 231 00.5</t>
  </si>
  <si>
    <t xml:space="preserve">Modul 4 tlač. TT KARAT INOX 2-BUS  </t>
  </si>
  <si>
    <t>4FN 231 03.5/F</t>
  </si>
  <si>
    <t xml:space="preserve">Modul 4 tlač. TT KARAT INOX 2-BUS (se 4 jmenovkami) </t>
  </si>
  <si>
    <t>4FN 231 02.5/F</t>
  </si>
  <si>
    <t>Modul 4 tlač. TT KARAT INOX 2-BUS (se 4 jmenovkami) se zámkem</t>
  </si>
  <si>
    <t>4FN 231 01.5</t>
  </si>
  <si>
    <t>Modul 7 tlač. TT KARAT INOX 2-BUS (se zámkem)</t>
  </si>
  <si>
    <t xml:space="preserve">Modul 6 tlač. TT KARAT INOX 2-BUS  </t>
  </si>
  <si>
    <t>4FN 231 02.5</t>
  </si>
  <si>
    <t>4FN 231 03.5</t>
  </si>
  <si>
    <t xml:space="preserve">Modul 8 tlač. TT KARAT INOX 2-BUS  </t>
  </si>
  <si>
    <t>4FN 230 92.5</t>
  </si>
  <si>
    <t>Modul popisný KARAT INOX 2-BUS s podsvitem</t>
  </si>
  <si>
    <t>4FN 231 09.5</t>
  </si>
  <si>
    <t>Modul 4 modulového jmenovníku 2-BUS KARAT INOX</t>
  </si>
  <si>
    <t>4FN 230 91.5/P</t>
  </si>
  <si>
    <t>Modul číselnice 2-BUS KARAT INOX s podsvitem (bez zámku)</t>
  </si>
  <si>
    <t>4FN 230 99.5/P</t>
  </si>
  <si>
    <t>Modul číselnice 2-BUS KARAT INOX s podsvitem (se zámkem)</t>
  </si>
  <si>
    <t>4FN 231 24.5</t>
  </si>
  <si>
    <t>Modul záslepky KARAT INOX (se zámkem)</t>
  </si>
  <si>
    <t>4FN 231 23.5/M</t>
  </si>
  <si>
    <t>Modul RAK BES KARAT INOX s OPJ a bezdotykovou čtečkou RFID (se zámkem) USB</t>
  </si>
  <si>
    <t>4FN 231 23.5/C</t>
  </si>
  <si>
    <t>Modul BES KARAT INOX s bezdotykovou čtečkou RFID (se zámkem)</t>
  </si>
  <si>
    <t>barvy: .1 antika měděná; .2 antika stříbrná;.5 INOX</t>
  </si>
  <si>
    <t>Síťový zdroj pro 2-BUS (24V/0,25A DC a 8V/0,7A AC pro EZ) max. pro 100 DT</t>
  </si>
  <si>
    <t>Síťový zdroj pro 2-BUS (24V/0,5A DC a 9V/1A AC resp. 12V/0,5A DC pro EZ)</t>
  </si>
  <si>
    <t>4FN 877 15/K</t>
  </si>
  <si>
    <t>4FN 877 16/K</t>
  </si>
  <si>
    <t>4FN 877 17/K</t>
  </si>
  <si>
    <t>4FN 877 18/K</t>
  </si>
  <si>
    <t>4FN 877 19/K</t>
  </si>
  <si>
    <t>4FN 877 20/K</t>
  </si>
  <si>
    <t>Zámek do lišty GUARD (FAB motocyklový)</t>
  </si>
  <si>
    <t>Přístupové systémy DEK (DALLAS klíče) a BES (bezkontaktní RFID)</t>
  </si>
  <si>
    <t>DS 1990 R-F5</t>
  </si>
  <si>
    <t>Bezkontaktní RFID přívěšek ECO s čipem EM4102 (modrý, šedá, červený)</t>
  </si>
  <si>
    <t>ECO-colour</t>
  </si>
  <si>
    <t>Kabel propojovací RS232 9M-9F / 2m</t>
  </si>
  <si>
    <t>4FP 110 83/2</t>
  </si>
  <si>
    <t>Domácí telefon 2-BUS s tlačítkem na 2. zámek</t>
  </si>
  <si>
    <t>27373</t>
  </si>
  <si>
    <t>KARAT Z</t>
  </si>
  <si>
    <t>Zámek do modulu KARAT (FAB motocyklový)</t>
  </si>
  <si>
    <t>4FN 230 97.1 (.2)/N</t>
  </si>
  <si>
    <t>4FN 230 97.5/N</t>
  </si>
  <si>
    <t>4FN 230 98.1 (.2)/N</t>
  </si>
  <si>
    <t>4FN 230 98.5/N</t>
  </si>
  <si>
    <t>4FP 211 42</t>
  </si>
  <si>
    <t>Telefon domácí 2-BUS HandsFree (.201 bílý; .207 černý; .915 slonová kost)</t>
  </si>
  <si>
    <t>4FP 211 23.201/6</t>
  </si>
  <si>
    <t>Telefon domácí 2-BUS ESO bílý s LED indikací vyzvánění</t>
  </si>
  <si>
    <t>4FF 664 50.01</t>
  </si>
  <si>
    <t>4FF 664 52.01</t>
  </si>
  <si>
    <t>Šňůra mikrotelefonní (1x konektor) do 4FP 211 03 a 23 bílá</t>
  </si>
  <si>
    <t>KARAT Z INOX</t>
  </si>
  <si>
    <t>Zámek do modulu KARAT INOX (FAB motocyklový)</t>
  </si>
  <si>
    <t>4FN 231 23.1/M1 (.2/M1)</t>
  </si>
  <si>
    <t>4FN 231 23.5/M1</t>
  </si>
  <si>
    <t>Modul RAK BES BLUEtooth KARAT ANTIKA s OPJ a bezdotykovou čtečkou RFID (se zámkem) USB</t>
  </si>
  <si>
    <t>Modul RAK BES BLUEtooth KARAT INOX s OPJ a bezdotykovou čtečkou RFID (se zámkem) USB</t>
  </si>
  <si>
    <t>Prodlužovací kabel k modulům TT 2-BUS (30 cm)</t>
  </si>
  <si>
    <t>H02207/colour/G</t>
  </si>
  <si>
    <t>Bezkontaktní RFID přívěšek BES-key SAIL EM4102 (černý, červený, zelený, modrý) -gravírovaný</t>
  </si>
  <si>
    <t>DEK-2211</t>
  </si>
  <si>
    <t xml:space="preserve">Tlačítko výstupní (spínací/rozpínací) k přístupovému sytému NEREZ 80x38x30 </t>
  </si>
  <si>
    <t>F0701000005</t>
  </si>
  <si>
    <t>PBK-B-19-NONC(LED)</t>
  </si>
  <si>
    <t>Tlačítko výstupní k přístupovému sytému s LED signalizací (montáž pod omítku)</t>
  </si>
  <si>
    <t>MBB-811A-M</t>
  </si>
  <si>
    <t>Pouzdro na povrch pro výstupní tlačítko PBK, rozměry 90 x 35 x 25 mm (v x š x h)</t>
  </si>
  <si>
    <t>Pouzdro pro tlačítko výstupní DEK-2211, rozměry 84 x 41 x 45 mm (v x š x h)</t>
  </si>
  <si>
    <t>Tlačítková tabla řady GARANT 2-BUS audiosystém</t>
  </si>
  <si>
    <t>Moduly tlačítkových tabel GARANT 2-BUS s přímou či kódovou volbou účastníka</t>
  </si>
  <si>
    <t>Stříšky pod omítku GARANT</t>
  </si>
  <si>
    <t xml:space="preserve">Stříšky nad omítku (komplet s krabicí) GARANT </t>
  </si>
  <si>
    <t xml:space="preserve">Modul 4 tlač. TT GARANT 2-BUS  </t>
  </si>
  <si>
    <t>Modul popisný GARANT 2-BUS s podsvitem</t>
  </si>
  <si>
    <t>Modul 4 modulového jmenovníku 2-BUS GARANT</t>
  </si>
  <si>
    <t>Modul číselnice 2-BUS GARANT</t>
  </si>
  <si>
    <t>Modul záslepky GARANT</t>
  </si>
  <si>
    <t>4FN 232 00</t>
  </si>
  <si>
    <t>4FN 232 01</t>
  </si>
  <si>
    <t>4FN 232 03</t>
  </si>
  <si>
    <t>4FN 232 09</t>
  </si>
  <si>
    <t>4FN 232 02</t>
  </si>
  <si>
    <t xml:space="preserve">Modul 2 tlač. TT GARANT 2-BUS  </t>
  </si>
  <si>
    <t xml:space="preserve">Modul 3 tlač. TT GARANT 2-BUS  </t>
  </si>
  <si>
    <t>4FN 232 04</t>
  </si>
  <si>
    <t>4FN 232 13</t>
  </si>
  <si>
    <t>4FN 232 19</t>
  </si>
  <si>
    <t>4FN 232 14</t>
  </si>
  <si>
    <t>Modul audiovrátného 0 tlač. EV GARANT 2-BUS</t>
  </si>
  <si>
    <t>Modul audiovrátného 1 tlač. EV GARANT 2-BUS</t>
  </si>
  <si>
    <t>4FK 204 15</t>
  </si>
  <si>
    <t>Montážní deska (krabice) nad omítku (bez stříšky) GARANT</t>
  </si>
  <si>
    <t>4FK 204 25</t>
  </si>
  <si>
    <t>4FK 204 35</t>
  </si>
  <si>
    <t>4FK 204 45</t>
  </si>
  <si>
    <t>4FK 204 65</t>
  </si>
  <si>
    <t>4FK 204 55</t>
  </si>
  <si>
    <t>vertikální</t>
  </si>
  <si>
    <t>horizontální</t>
  </si>
  <si>
    <t>Montážní deska (krabice) GARANT pod omítku pro 6 modulů</t>
  </si>
  <si>
    <t>Montážní deska (krabice) GARANT pod omítku pro 2 moduly a 4M jmenovník</t>
  </si>
  <si>
    <t>Montážní deska (krabice) GARANT pod omítku pro 4 moduly</t>
  </si>
  <si>
    <t>Montážní deska (krabice) GARANT pod omítku pro 3 moduly</t>
  </si>
  <si>
    <t>Montážní deska (krabice) GARANT pod omítku pro 1 modul</t>
  </si>
  <si>
    <t>Montážní deska (krabice) GARANT pod omítku pro 2 moduly</t>
  </si>
  <si>
    <t>Montážní desky (krabice) pod omítku GARANT</t>
  </si>
  <si>
    <t>4FK 204 16</t>
  </si>
  <si>
    <t>4FK 204 26</t>
  </si>
  <si>
    <t>4FK 204 27</t>
  </si>
  <si>
    <t>4FK 204 36</t>
  </si>
  <si>
    <t>4FK 204 37</t>
  </si>
  <si>
    <t>4FK 204 46</t>
  </si>
  <si>
    <t>4FK 204 66</t>
  </si>
  <si>
    <t>4FK 204 67</t>
  </si>
  <si>
    <t>4FK 204 56</t>
  </si>
  <si>
    <t>4FK 204 57</t>
  </si>
  <si>
    <t>Stříška GARANT pod omítku pro 1 modul</t>
  </si>
  <si>
    <t>Stříška GARANT vertikální pod omítku VPO pro 2 moduly</t>
  </si>
  <si>
    <t>Stříška GARANT vertikální pod omítku VPO pro 3 moduly</t>
  </si>
  <si>
    <t>Stříška GARANT vertikální pod omítku VPO pro 6 modulů</t>
  </si>
  <si>
    <t>Stříška GARANT vertikální pod omítku VPO pro 2 moduly a 4M jmenovník</t>
  </si>
  <si>
    <t>Stříška GARANT horizontální pod omítku HPO pro 2 moduly a 4M jmenovník</t>
  </si>
  <si>
    <t>Stříška GARANT horizontální pod omítku HPO pro 6 modulů</t>
  </si>
  <si>
    <t>Stříška GARANT horizontální pod omítku HPO pro 3 moduly</t>
  </si>
  <si>
    <t>Stříška GARANT horizontální pod omítku HPO pro 2 moduly</t>
  </si>
  <si>
    <t>4FK 204 10</t>
  </si>
  <si>
    <t>4FK 204 20</t>
  </si>
  <si>
    <t>4FK 204 30</t>
  </si>
  <si>
    <t>4FK 204 40</t>
  </si>
  <si>
    <t>4FK 204 60</t>
  </si>
  <si>
    <t>4FK 204 50</t>
  </si>
  <si>
    <t>Montážní deska (krabice) GARANT nad omítku pro 1 modul</t>
  </si>
  <si>
    <t>Montážní deska (krabice) GARANT nad omítku pro 2 moduly</t>
  </si>
  <si>
    <t>Montážní deska (krabice) GARANT nad omítku pro 3 moduly</t>
  </si>
  <si>
    <t>Montážní deska (krabice) GARANT nad omítku pro 4 moduly</t>
  </si>
  <si>
    <t>Montážní deska (krabice) GARANT nad omítku pro 6 modulů</t>
  </si>
  <si>
    <t>Montážní deska (krabice) GARANT nad omítku pro 2 moduly a 4M jmenovník</t>
  </si>
  <si>
    <t>Stříška GARANT nad omítku pro 1 modul</t>
  </si>
  <si>
    <t>Stříška GARANT vertikální nad omítku VPO pro 2 moduly</t>
  </si>
  <si>
    <t>Stříška GARANT horizontální nad omítku HPO pro 2 moduly</t>
  </si>
  <si>
    <t>Stříška GARANT vertikální nad omítku VPO pro 3 moduly</t>
  </si>
  <si>
    <t>Stříška GARANT horizontální nad omítku HPO pro 3 moduly</t>
  </si>
  <si>
    <t>Stříška GARANT vertikální nad omítku VPO pro 6 modulů</t>
  </si>
  <si>
    <t>Stříška GARANT horizontální nad omítku HPO pro 6 modulů</t>
  </si>
  <si>
    <t>Stříška GARANT vertikální nad omítku VPO pro 2 moduly a 4M jmenovník</t>
  </si>
  <si>
    <t>Stříška GARANT horizontální nad omítku HPO pro 2 moduly a 4M jmenovník</t>
  </si>
  <si>
    <t>4FK 204 11</t>
  </si>
  <si>
    <t>4FK 204 21</t>
  </si>
  <si>
    <t>4FK 204 22</t>
  </si>
  <si>
    <t>4FK 204 31</t>
  </si>
  <si>
    <t>4FK 204 32</t>
  </si>
  <si>
    <t>4FK 204 41</t>
  </si>
  <si>
    <t>4FK 204 61</t>
  </si>
  <si>
    <t>4FK 204 62</t>
  </si>
  <si>
    <t>4FK 204 51</t>
  </si>
  <si>
    <t>4FK 204 52</t>
  </si>
  <si>
    <t>GARANT 2-BUS s přímou volbou</t>
  </si>
  <si>
    <t>GARANT</t>
  </si>
  <si>
    <t>mont.deska PO</t>
  </si>
  <si>
    <t>mont.deska NO</t>
  </si>
  <si>
    <t>stříška HNO</t>
  </si>
  <si>
    <t>střška HPO</t>
  </si>
  <si>
    <t>2-BUS GARANT</t>
  </si>
  <si>
    <t>Tlačítkové tablo 2-BUS GARANT sestavené 2tl. (pod omítku bez stříšky)</t>
  </si>
  <si>
    <t>Tlačítkové tablo 2-BUS GARANT sestavené 2tl. + popisný modul (pod omítku bez stříšky)</t>
  </si>
  <si>
    <t>Tlačítkové tablo 2-BUS GARANT sestavené 6tl. (pod omítku bez stříšky)</t>
  </si>
  <si>
    <t>Tlačítkové tablo 2-BUS GARANT sestavené 6tl. + popisný modul (pod omítku bez stříšky)</t>
  </si>
  <si>
    <t>Tlačítkové tablo 2-BUS GARANT sestavené 6tl. (se stříškou horizontální pod omítku)</t>
  </si>
  <si>
    <t>Tlačítkové tablo 2-BUS GARANT sestavené 6tl. (se stříškou vertikální pod omítku)</t>
  </si>
  <si>
    <t>Tlačítkové tablo 2-BUS GARANT sestavené 6tl. (se stříškou horizontální nad omítku)</t>
  </si>
  <si>
    <t>Tlačítkové tablo 2-BUS GARANT sestavené 6tl. (se stříškou vertikální nad omítku)</t>
  </si>
  <si>
    <t>Tlačítkové tablo 2-BUS GARANT sestavené 8tl. (pod omítku bez stříšky)</t>
  </si>
  <si>
    <t>Tlačítkové tablo 2-BUS GARANT sestavené 8tl. + popisný modul (pod omítku bez stříšky)</t>
  </si>
  <si>
    <t>Tlačítkové tablo 2-BUS GARANT sestavené 8tl. (se stříškou horizontální pod omítku)</t>
  </si>
  <si>
    <t>Tlačítkové tablo 2-BUS GARANT sestavené 8tl. (se stříškou vertikální pod omítku)</t>
  </si>
  <si>
    <t>Tlačítkové tablo 2-BUS GARANT sestavené 8tl. (se stříškou horizontální nad omítku)</t>
  </si>
  <si>
    <t>Tlačítkové tablo 2-BUS GARANT sestavené 8tl. (se stříškou vertikální nad omítku)</t>
  </si>
  <si>
    <t>Tlačítkové tablo 2-BUS GARANT sestavené 10tl. (pod omítku bez stříšky)</t>
  </si>
  <si>
    <t>Tlačítkové tablo 2-BUS GARANT sestavené 10tl. (se stříškou vertikální pod omítku)</t>
  </si>
  <si>
    <t>Tlačítkové tablo 2-BUS GARANT sestavené 10tl. (se stříškou vertikální nad omítku)</t>
  </si>
  <si>
    <t>Tlačítkové tablo 2-BUS GARANT sestavené 12tl. (pod omítku bez stříšky)</t>
  </si>
  <si>
    <t>Tlačítkové tablo 2-BUS GARANT sestavené 12tl. (se stříškou vertikální pod omítku)</t>
  </si>
  <si>
    <t>Tlačítkové tablo 2-BUS GARANT sestavené 12tl. (se stříškou vertikální nad omítku)</t>
  </si>
  <si>
    <t>Čís.</t>
  </si>
  <si>
    <t>PM</t>
  </si>
  <si>
    <t>2tl. + číselnice</t>
  </si>
  <si>
    <t>Tlačítkové tablo 2-BUS GARANT sestavené 2tl. + číselnice pro EZ (pod omítku bez stříšky)</t>
  </si>
  <si>
    <t>6tl. + číselnice</t>
  </si>
  <si>
    <t>Tlačítkové tablo 2-BUS GARANT sestavené 6tl. + číselnice pro EZ (pod omítku bez stříšky)</t>
  </si>
  <si>
    <t>8tl. + číselnice</t>
  </si>
  <si>
    <t>Tlačítkové tablo 2-BUS GARANT sestavené 8tl. + číselnice pro EZ (pod omítku bez stříšky)</t>
  </si>
  <si>
    <t>Tlačítkové tablo 2-BUS GARANT sestavené 1tl. (pod omítku bez stříšky)</t>
  </si>
  <si>
    <t>1tl. + popisný</t>
  </si>
  <si>
    <t>Tlačítkové tablo 2-BUS GARANT sestavené 1tl. + popisný modul (pod omítku bez stříšky)</t>
  </si>
  <si>
    <t>1tl. + číselnice</t>
  </si>
  <si>
    <t>Tlačítkové tablo 2-BUS GARANT sestavené 1tl. + číselnice pro EZ (pod omítku bez stříšky)</t>
  </si>
  <si>
    <t>1tl. stř.PO</t>
  </si>
  <si>
    <t>Tlačítkové tablo 2-BUS GARANT sestavené 1tl. (se stříškou pod omítku)</t>
  </si>
  <si>
    <t>1tl. krab.NO</t>
  </si>
  <si>
    <t>Tlačítkové tablo 2-BUS GARANT sestavené 1tl. (s krabicí nad omítku)</t>
  </si>
  <si>
    <t>1tl. stř.NO</t>
  </si>
  <si>
    <t>Tlačítkové tablo 2-BUS GARANT sestavené 1tl. (se stříškou nad omítku)</t>
  </si>
  <si>
    <t>2tl. stř.HPO</t>
  </si>
  <si>
    <t>Tlačítkové tablo 2-BUS GARANT sestavené 2tl. (se stříškou horizontální pod omítku)</t>
  </si>
  <si>
    <t>2tl. stř.VPO</t>
  </si>
  <si>
    <t>Tlačítkové tablo 2-BUS GARANT sestavené 2tl. (se stříškou vertikální pod omítku)</t>
  </si>
  <si>
    <t>2tl. krab.HNO</t>
  </si>
  <si>
    <t>2tl. stř.HNO</t>
  </si>
  <si>
    <t>Tlačítkové tablo 2-BUS GARANT sestavené 2tl. (se stříškou horizontální nad omítku)</t>
  </si>
  <si>
    <t>2tl. stř.VNO</t>
  </si>
  <si>
    <t>Tlačítkové tablo 2-BUS GARANT sestavené 2tl. (se stříškou vertikální nad omítku)</t>
  </si>
  <si>
    <t>8tl. krab.NO</t>
  </si>
  <si>
    <t>10tl. krab.NO</t>
  </si>
  <si>
    <t>12tl. krab.NO</t>
  </si>
  <si>
    <t>Tlačítkové tablo 2-BUS GARANT sestavené 3tl. (pod omítku bez stříšky)</t>
  </si>
  <si>
    <t>3tl. + popisný</t>
  </si>
  <si>
    <t>Tlačítkové tablo 2-BUS GARANT sestavené 3tl. + popisný modul (pod omítku bez stříšky)</t>
  </si>
  <si>
    <t>3tl. + číselnice</t>
  </si>
  <si>
    <t>Tlačítkové tablo 2-BUS GARANT sestavené 3tl. + číselnice pro EZ (pod omítku bez stříšky)</t>
  </si>
  <si>
    <t>3tl. stř.HPO</t>
  </si>
  <si>
    <t>Tlačítkové tablo 2-BUS GARANT sestavené 3tl. (se stříškou horizontální pod omítku)</t>
  </si>
  <si>
    <t>3tl. stř.VPO</t>
  </si>
  <si>
    <t>Tlačítkové tablo 2-BUS GARANT sestavené 3tl. (se stříškou vertikální pod omítku)</t>
  </si>
  <si>
    <t>3tl. krab.NO</t>
  </si>
  <si>
    <t>3tl. krab.HNO</t>
  </si>
  <si>
    <t>3tl. stř.HNO</t>
  </si>
  <si>
    <t>Tlačítkové tablo 2-BUS GARANT sestavené 3tl. (se stříškou horizontální nad omítku)</t>
  </si>
  <si>
    <t>3tl. stř.VNO</t>
  </si>
  <si>
    <t>Tlačítkové tablo 2-BUS GARANT sestavené 3tl. (se stříškou vertikální nad omítku)</t>
  </si>
  <si>
    <t>4tl.</t>
  </si>
  <si>
    <t>Tlačítkové tablo 2-BUS GARANT sestavené 4tl. (pod omítku bez stříšky)</t>
  </si>
  <si>
    <t>4tl. + popisný</t>
  </si>
  <si>
    <t>Tlačítkové tablo 2-BUS GARANT sestavené 4tl. + popisný modul (pod omítku bez stříšky)</t>
  </si>
  <si>
    <t>4tl. + číselnice</t>
  </si>
  <si>
    <t>Tlačítkové tablo 2-BUS GARANT sestavené 4tl. + číselnice pro EZ (pod omítku bez stříšky)</t>
  </si>
  <si>
    <t>4tl. stř.HPO</t>
  </si>
  <si>
    <t>Tlačítkové tablo 2-BUS GARANT sestavené 4tl. (se stříškou horizontální pod omítku)</t>
  </si>
  <si>
    <t>4tl. stř.VPO</t>
  </si>
  <si>
    <t>Tlačítkové tablo 2-BUS GARANT sestavené 4tl. (se stříškou vertikální pod omítku)</t>
  </si>
  <si>
    <t>4tl. krab.NO</t>
  </si>
  <si>
    <t>4tl. krab.HNO</t>
  </si>
  <si>
    <t>4tl. stř.HNO</t>
  </si>
  <si>
    <t>Tlačítkové tablo 2-BUS GARANT sestavené 4tl. (se stříškou horizontální nad omítku)</t>
  </si>
  <si>
    <t>4tl. stř.VNO</t>
  </si>
  <si>
    <t>Tlačítkové tablo 2-BUS GARANT sestavené 4tl. (se stříškou vertikální nad omítku)</t>
  </si>
  <si>
    <t>5tl.</t>
  </si>
  <si>
    <t>Tlačítkové tablo 2-BUS GARANT sestavené 5tl. (pod omítku bez stříšky)</t>
  </si>
  <si>
    <t>5tl. + popisný</t>
  </si>
  <si>
    <t>Tlačítkové tablo 2-BUS GARANT sestavené 5tl. + popisný modul (pod omítku bez stříšky)</t>
  </si>
  <si>
    <t>5tl. + číselnice</t>
  </si>
  <si>
    <t>Tlačítkové tablo 2-BUS GARANT sestavené 5tl. + číselnice pro EZ (pod omítku bez stříšky)</t>
  </si>
  <si>
    <t>5tl. stř.HPO</t>
  </si>
  <si>
    <t>Tlačítkové tablo 2-BUS GARANT sestavené 5tl. (se stříškou horizontální pod omítku)</t>
  </si>
  <si>
    <t>5tl. stř.VPO</t>
  </si>
  <si>
    <t>Tlačítkové tablo 2-BUS GARANT sestavené 5tl. (se stříškou vertikální pod omítku)</t>
  </si>
  <si>
    <t>5tl. krab.NO</t>
  </si>
  <si>
    <t>5tl. krab.HNO</t>
  </si>
  <si>
    <t>5tl. stř.HNO</t>
  </si>
  <si>
    <t>Tlačítkové tablo 2-BUS GARANT sestavené 5tl. (se stříškou horizontální nad omítku)</t>
  </si>
  <si>
    <t>5tl. stř.VNO</t>
  </si>
  <si>
    <t>Tlačítkové tablo 2-BUS GARANT sestavené 5tl. (se stříškou vertikální nad omítku)</t>
  </si>
  <si>
    <t>6tl. krab.NO</t>
  </si>
  <si>
    <t>9tl.</t>
  </si>
  <si>
    <t>Tlačítkové tablo 2-BUS GARANT sestavené 9tl. (pod omítku bez stříšky)</t>
  </si>
  <si>
    <t>9tl. + popisný</t>
  </si>
  <si>
    <t>Tlačítkové tablo 2-BUS GARANT sestavené 9tl. + popisný modul (pod omítku bez stříšky)</t>
  </si>
  <si>
    <t>9tl. + číselnice</t>
  </si>
  <si>
    <t>Tlačítkové tablo 2-BUS GARANT sestavené 9tl. + číselnice pro EZ (pod omítku bez stříšky)</t>
  </si>
  <si>
    <t>9tl. stř.HPO</t>
  </si>
  <si>
    <t>Tlačítkové tablo 2-BUS GARANT sestavené 9tl. (se stříškou horizontální pod omítku)</t>
  </si>
  <si>
    <t>9tl. stř.VPO</t>
  </si>
  <si>
    <t>Tlačítkové tablo 2-BUS GARANT sestavené 9tl. (se stříškou vertikální pod omítku)</t>
  </si>
  <si>
    <t>9tl. krab.NO</t>
  </si>
  <si>
    <t>9tl. krab.HNO</t>
  </si>
  <si>
    <t>9tl. stř.HNO</t>
  </si>
  <si>
    <t>Tlačítkové tablo 2-BUS GARANT sestavené 9tl. (se stříškou horizontální nad omítku)</t>
  </si>
  <si>
    <t>9tl. stř.VNO</t>
  </si>
  <si>
    <t>Tlačítkové tablo 2-BUS GARANT sestavené 9tl. (se stříškou vertikální nad omítku)</t>
  </si>
  <si>
    <t>10tl. stř.PO</t>
  </si>
  <si>
    <t>10tl. stř.NO</t>
  </si>
  <si>
    <t>12tl. stř.PO</t>
  </si>
  <si>
    <t>12tl. stř.NO</t>
  </si>
  <si>
    <t>Tlačítkové tablo 2-BUS GARANT sestavené 13tl. (pod omítku bez stříšky)</t>
  </si>
  <si>
    <t>13tl. stř.PO</t>
  </si>
  <si>
    <t>Tlačítkové tablo 2-BUS GARANT sestavené 13tl. (se stříškou vertikální pod omítku)</t>
  </si>
  <si>
    <t>13tl. stř.VPO</t>
  </si>
  <si>
    <t>13tl. krab.NO</t>
  </si>
  <si>
    <t>13tl. krab.HNO</t>
  </si>
  <si>
    <t>13tl. stř.NO</t>
  </si>
  <si>
    <t>Tlačítkové tablo 2-BUS GARANT sestavené 13tl. (se stříškou vertikální nad omítku)</t>
  </si>
  <si>
    <t>13tl. stř.VNO</t>
  </si>
  <si>
    <t>15tl.</t>
  </si>
  <si>
    <t>Tlačítkové tablo 2-BUS GARANT sestavené 15tl. (pod omítku bez stříšky)</t>
  </si>
  <si>
    <t>15tl. stř.HPO</t>
  </si>
  <si>
    <t>Tlačítkové tablo 2-BUS GARANT sestavené 15tl. (se stříškou horizontální pod omítku)</t>
  </si>
  <si>
    <t>15tl. stř.VPO</t>
  </si>
  <si>
    <t>Tlačítkové tablo 2-BUS GARANT sestavené 15tl. (se stříškou vertikální pod omítku)</t>
  </si>
  <si>
    <t>15tl. krab.NO</t>
  </si>
  <si>
    <t>15tl. krab.HNO</t>
  </si>
  <si>
    <t>15tl. stř.HNO</t>
  </si>
  <si>
    <t>Tlačítkové tablo 2-BUS GARANT sestavené 15tl. (se stříškou horizontální nad omítku)</t>
  </si>
  <si>
    <t>15tl. stř.VNO</t>
  </si>
  <si>
    <t>Tlačítkové tablo 2-BUS GARANT sestavené 15tl. (se stříškou vertikální nad omítku)</t>
  </si>
  <si>
    <t>Tlačítkové tablo 2-BUS GARANT sestavené 16tl. (pod omítku bez stříšky)</t>
  </si>
  <si>
    <t>Tlačítkové tablo 2-BUS GARANT sestavené 16tl. (se stříškou horizontální pod omítku)</t>
  </si>
  <si>
    <t>Tlačítkové tablo 2-BUS GARANT sestavené 16tl. (se stříškou vertikální pod omítku)</t>
  </si>
  <si>
    <t>16tl. krab.NO</t>
  </si>
  <si>
    <t>Tlačítkové tablo 2-BUS GARANT sestavené 16tl. (se stříškou horizontální nad omítku)</t>
  </si>
  <si>
    <t>Tlačítkové tablo 2-BUS GARANT sestavené 16tl. (se stříškou vertikální nad omítku)</t>
  </si>
  <si>
    <t>Tlačítkové tablo 2-BUS GARANT sestavené 17tl. (pod omítku bez stříšky)</t>
  </si>
  <si>
    <t>17tl. stř.HPO</t>
  </si>
  <si>
    <t>Tlačítkové tablo 2-BUS GARANT sestavené 17tl. (se stříškou horizontální pod omítku)</t>
  </si>
  <si>
    <t>17tl. stř.VPO</t>
  </si>
  <si>
    <t>Tlačítkové tablo 2-BUS GARANT sestavené 17tl. (se stříškou vertikální pod omítku)</t>
  </si>
  <si>
    <t>17tl. krab.NO</t>
  </si>
  <si>
    <t>17tl. krab.HNO</t>
  </si>
  <si>
    <t>17tl. stř.HNO</t>
  </si>
  <si>
    <t>Tlačítkové tablo 2-BUS GARANT sestavené 17tl. (se stříškou horizontální nad omítku)</t>
  </si>
  <si>
    <t>17tl. stř.VNO</t>
  </si>
  <si>
    <t>Tlačítkové tablo 2-BUS GARANT sestavené 17tl. (se stříškou vertikální nad omítku)</t>
  </si>
  <si>
    <t>Tlačítkové tablo 2-BUS GARANT sestavené 18tl. (pod omítku bez stříšky)</t>
  </si>
  <si>
    <t>Tlačítkové tablo 2-BUS GARANT sestavené 18tl. (se stříškou horizontální pod omítku)</t>
  </si>
  <si>
    <t>Tlačítkové tablo 2-BUS GARANT sestavené 18tl. (se stříškou vertikální pod omítku)</t>
  </si>
  <si>
    <t>18tl. krab.NO</t>
  </si>
  <si>
    <t>Tlačítkové tablo 2-BUS GARANT sestavené 18tl. (se stříškou horizontální nad omítku)</t>
  </si>
  <si>
    <t>Tlačítkové tablo 2-BUS GARANT sestavené 18tl. (se stříškou vertikální nad omítku)</t>
  </si>
  <si>
    <t>Tlačítkové tablo 2-BUS GARANT sestavené 19tl. (pod omítku bez stříšky)</t>
  </si>
  <si>
    <t>Tlačítkové tablo 2-BUS GARANT sestavené 19tl. (se stříškou horizontální pod omítku)</t>
  </si>
  <si>
    <t>Tlačítkové tablo 2-BUS GARANT sestavené 19tl. (se stříškou vertikální pod omítku)</t>
  </si>
  <si>
    <t>19tl. krab.NO</t>
  </si>
  <si>
    <t>Tlačítkové tablo 2-BUS GARANT sestavené 19tl. (se stříškou horizontální nad omítku)</t>
  </si>
  <si>
    <t>Tlačítkové tablo 2-BUS GARANT sestavené 19tl. (se stříškou vertikální nad omítku)</t>
  </si>
  <si>
    <t>Tlačítkové tablo 2-BUS GARANT sestavené 20tl. (pod omítku bez stříšky)</t>
  </si>
  <si>
    <t>Tlačítkové tablo 2-BUS GARANT sestavené 20tl. (se stříškou horizontální pod omítku)</t>
  </si>
  <si>
    <t>Tlačítkové tablo 2-BUS GARANT sestavené 20tl. (se stříškou vertikální pod omítku)</t>
  </si>
  <si>
    <t>20tl. krab.NO</t>
  </si>
  <si>
    <t>Tlačítkové tablo 2-BUS GARANT sestavené 20tl. (se stříškou horizontální nad omítku)</t>
  </si>
  <si>
    <t>Tlačítkové tablo 2-BUS GARANT sestavené 20tl. (se stříškou vertikální nad omítku)</t>
  </si>
  <si>
    <t>Tlačítkové tablo 2-BUS GARANT sestavené 21tl. (pod omítku bez stříšky)</t>
  </si>
  <si>
    <t>Tlačítkové tablo 2-BUS GARANT sestavené 21tl. (se stříškou horizontální pod omítku)</t>
  </si>
  <si>
    <t>Tlačítkové tablo 2-BUS GARANT sestavené 21tl. (se stříškou vertikální pod omítku)</t>
  </si>
  <si>
    <t>21tl. krab.NO</t>
  </si>
  <si>
    <t>Tlačítkové tablo 2-BUS GARANT sestavené 21tl. (se stříškou horizontální nad omítku)</t>
  </si>
  <si>
    <t>Tlačítkové tablo 2-BUS GARANT sestavené 21tl. (se stříškou vertikální nad omítku)</t>
  </si>
  <si>
    <t>počet zvonk.tlačítek</t>
  </si>
  <si>
    <t>Tlačítkové tablo 2-BUS GARANT sestavené 22tl. (pod omítku bez stříšky)</t>
  </si>
  <si>
    <t>Tlačítkové tablo 2-BUS GARANT sestavené 22tl. (se stříškou horizontální pod omítku)</t>
  </si>
  <si>
    <t>Tlačítkové tablo 2-BUS GARANT sestavené 22tl. (se stříškou vertikální pod omítku)</t>
  </si>
  <si>
    <t>22tl. krab.NO</t>
  </si>
  <si>
    <t>Tlačítkové tablo 2-BUS GARANT sestavené 22tl. (se stříškou horizontální nad omítku)</t>
  </si>
  <si>
    <t>Tlačítkové tablo 2-BUS GARANT sestavené 22tl. (se stříškou vertikální nad omítku)</t>
  </si>
  <si>
    <t>Tlačítkové tablo 2-BUS GARANT sestavené 24tl. (pod omítku bez stříšky)</t>
  </si>
  <si>
    <t>Tlačítkové tablo 2-BUS GARANT sestavené 24tl. (se stříškou horizontální pod omítku)</t>
  </si>
  <si>
    <t>Tlačítkové tablo 2-BUS GARANT sestavené 24tl. (se stříškou vertikální pod omítku)</t>
  </si>
  <si>
    <t>24tl. krab.NO</t>
  </si>
  <si>
    <t>Tlačítkové tablo 2-BUS GARANT sestavené 24tl. (se stříškou horizontální nad omítku)</t>
  </si>
  <si>
    <t>Tlačítkové tablo 2-BUS GARANT sestavené 24tl. (se stříškou vertikální nad omítku)</t>
  </si>
  <si>
    <t>Tlačítkové tablo 2-BUS GARANT sestavené 25tl. (pod omítku bez stříšky)</t>
  </si>
  <si>
    <t>Tlačítkové tablo 2-BUS GARANT sestavené 25tl. (se stříškou horizontální pod omítku)</t>
  </si>
  <si>
    <t>Tlačítkové tablo 2-BUS GARANT sestavené 25tl. (se stříškou vertikální pod omítku)</t>
  </si>
  <si>
    <t>25tl. krab.NO</t>
  </si>
  <si>
    <t>Tlačítkové tablo 2-BUS GARANT sestavené 25tl. (se stříškou horizontální nad omítku)</t>
  </si>
  <si>
    <t>Tlačítkové tablo 2-BUS GARANT sestavené 25tl. (se stříškou vertikální nad omítku)</t>
  </si>
  <si>
    <t>Tlačítkové tablo 2-BUS GARANT sestavené 26tl. (pod omítku bez stříšky)</t>
  </si>
  <si>
    <t>Tlačítkové tablo 2-BUS GARANT sestavené 26tl. (se stříškou horizontální pod omítku)</t>
  </si>
  <si>
    <t>Tlačítkové tablo 2-BUS GARANT sestavené 26tl. (se stříškou vertikální pod omítku)</t>
  </si>
  <si>
    <t>26tl. krab.NO</t>
  </si>
  <si>
    <t>Tlačítkové tablo 2-BUS GARANT sestavené 26tl. (se stříškou horizontální nad omítku)</t>
  </si>
  <si>
    <t>Tlačítkové tablo 2-BUS GARANT sestavené 26tl. (se stříškou vertikální nad omítku)</t>
  </si>
  <si>
    <t>Tlačítkové tablo 2-BUS GARANT sestavené 27tl. (pod omítku bez stříšky)</t>
  </si>
  <si>
    <t>Tlačítkové tablo 2-BUS GARANT sestavené 27tl. (se stříškou horizontální pod omítku)</t>
  </si>
  <si>
    <t>Tlačítkové tablo 2-BUS GARANT sestavené 27tl. (se stříškou vertikální pod omítku)</t>
  </si>
  <si>
    <t>27tl. krab.NO</t>
  </si>
  <si>
    <t>Tlačítkové tablo 2-BUS GARANT sestavené 27tl. (se stříškou horizontální nad omítku)</t>
  </si>
  <si>
    <t>Tlačítkové tablo 2-BUS GARANT sestavené 27tl. (se stříškou vertikální nad omítku)</t>
  </si>
  <si>
    <t>Tlačítkové tablo 2-BUS GARANT sestavené 28tl. (pod omítku bez stříšky)</t>
  </si>
  <si>
    <t>Tlačítkové tablo 2-BUS GARANT sestavené 28tl. (se stříškou horizontální pod omítku)</t>
  </si>
  <si>
    <t>Tlačítkové tablo 2-BUS GARANT sestavené 28tl. (se stříškou vertikální pod omítku)</t>
  </si>
  <si>
    <t>28tl. krab.NO</t>
  </si>
  <si>
    <t>Tlačítkové tablo 2-BUS GARANT sestavené 28tl. (se stříškou horizontální nad omítku)</t>
  </si>
  <si>
    <t>Tlačítkové tablo 2-BUS GARANT sestavené 28tl. (se stříškou vertikální nad omítku)</t>
  </si>
  <si>
    <t>Tlačítkové tablo 2-BUS GARANT sestavené 29tl. (pod omítku bez stříšky)</t>
  </si>
  <si>
    <t>Tlačítkové tablo 2-BUS GARANT sestavené 29tl. (se stříškou horizontální pod omítku)</t>
  </si>
  <si>
    <t>Tlačítkové tablo 2-BUS GARANT sestavené 29tl. (se stříškou vertikální pod omítku)</t>
  </si>
  <si>
    <t>29tl. krab.NO</t>
  </si>
  <si>
    <t>Tlačítkové tablo 2-BUS GARANT sestavené 29tl. (se stříškou horizontální nad omítku)</t>
  </si>
  <si>
    <t>Tlačítkové tablo 2-BUS GARANT sestavené 29tl. (se stříškou vertikální nad omítku)</t>
  </si>
  <si>
    <t>Tlačítkové tablo 2-BUS GARANT sestavené 30tl. (pod omítku bez stříšky)</t>
  </si>
  <si>
    <t>30tl. stř.PO</t>
  </si>
  <si>
    <t>30tl. krab.NO</t>
  </si>
  <si>
    <t>30tl. stř.NO</t>
  </si>
  <si>
    <t>Tlačítkové tablo 2-BUS GARANT sestavené 31tl. (pod omítku bez stříšky)</t>
  </si>
  <si>
    <t>31tl. stř.PO</t>
  </si>
  <si>
    <t>31tl. krab.NO</t>
  </si>
  <si>
    <t>31tl. stř.NO</t>
  </si>
  <si>
    <t>Tlačítkové tablo 2-BUS GARANT sestavené 32tl. (pod omítku bez stříšky)</t>
  </si>
  <si>
    <t>32tl. stř.PO</t>
  </si>
  <si>
    <t>32tl. krab.NO</t>
  </si>
  <si>
    <t>32tl. stř.NO</t>
  </si>
  <si>
    <t>Tlačítkové tablo 2-BUS GARANT sestavené 33tl. (pod omítku bez stříšky)</t>
  </si>
  <si>
    <t>33tl. stř.PO</t>
  </si>
  <si>
    <t>33tl. krab.NO</t>
  </si>
  <si>
    <t>33tl. stř.NO</t>
  </si>
  <si>
    <t>Tlačítkové tablo 2-BUS GARANT sestavené 34tl. (pod omítku bez stříšky)</t>
  </si>
  <si>
    <t>Tlačítkové tablo 2-BUS GARANT sestavené 34tl. (se stříškou horizontální pod omítku)</t>
  </si>
  <si>
    <t>Tlačítkové tablo 2-BUS GARANT sestavené 34tl. (se stříškou vertikální pod omítku)</t>
  </si>
  <si>
    <t>34tl. krab.NO</t>
  </si>
  <si>
    <t>Tlačítkové tablo 2-BUS GARANT sestavené 34tl. (se stříškou horizontální nad omítku)</t>
  </si>
  <si>
    <t>Tlačítkové tablo 2-BUS GARANT sestavené 34tl. (se stříškou vertikální nad omítku)</t>
  </si>
  <si>
    <t>Tlačítkové tablo 2-BUS GARANT sestavené 35tl. (pod omítku bez stříšky)</t>
  </si>
  <si>
    <t>Tlačítkové tablo 2-BUS GARANT sestavené 35tl. (se stříškou horizontální pod omítku)</t>
  </si>
  <si>
    <t>Tlačítkové tablo 2-BUS GARANT sestavené 35tl. (se stříškou vertikální pod omítku)</t>
  </si>
  <si>
    <t>35tl. krab.NO</t>
  </si>
  <si>
    <t>Tlačítkové tablo 2-BUS GARANT sestavené 35tl. (se stříškou horizontální nad omítku)</t>
  </si>
  <si>
    <t>Tlačítkové tablo 2-BUS GARANT sestavené 35tl. (se stříškou vertikální nad omítku)</t>
  </si>
  <si>
    <t>Tlačítkové tablo 2-BUS GARANT sestavené 36tl. (pod omítku bez stříšky)</t>
  </si>
  <si>
    <t>Tlačítkové tablo 2-BUS GARANT sestavené 36tl. (se stříškou horizontální pod omítku)</t>
  </si>
  <si>
    <t>Tlačítkové tablo 2-BUS GARANT sestavené 36tl. (se stříškou vertikální pod omítku)</t>
  </si>
  <si>
    <t>36tl. krab.NO</t>
  </si>
  <si>
    <t>Tlačítkové tablo 2-BUS GARANT sestavené 36tl. (se stříškou horizontální nad omítku)</t>
  </si>
  <si>
    <t>Tlačítkové tablo 2-BUS GARANT sestavené 36tl. (se stříškou vertikální nad omítku)</t>
  </si>
  <si>
    <t>Tlačítkové tablo 2-BUS GARANT sestavené 37tl. (pod omítku bez stříšky)</t>
  </si>
  <si>
    <t>Tlačítkové tablo 2-BUS GARANT sestavené 37tl. (se stříškou horizontální pod omítku)</t>
  </si>
  <si>
    <t>Tlačítkové tablo 2-BUS GARANT sestavené 37tl. (se stříškou vertikální pod omítku)</t>
  </si>
  <si>
    <t>37tl. krab.NO</t>
  </si>
  <si>
    <t>Tlačítkové tablo 2-BUS GARANT sestavené 37tl. (se stříškou horizontální nad omítku)</t>
  </si>
  <si>
    <t>Tlačítkové tablo 2-BUS GARANT sestavené 37tl. (se stříškou vertikální nad omítku)</t>
  </si>
  <si>
    <t>Tlačítkové tablo 2-BUS GARANT sestavené 38tl. (pod omítku bez stříšky)</t>
  </si>
  <si>
    <t>38tl. stř.PO</t>
  </si>
  <si>
    <t>38tl. krab.NO</t>
  </si>
  <si>
    <t>38tl. stř.NO</t>
  </si>
  <si>
    <t>Tlačítkové tablo 2-BUS GARANT sestavené 39tl. (pod omítku bez stříšky)</t>
  </si>
  <si>
    <t>39tl. stř.PO</t>
  </si>
  <si>
    <t>39tl. krab.NO</t>
  </si>
  <si>
    <t>39tl. stř.NO</t>
  </si>
  <si>
    <t>Tlačítkové tablo 2-BUS GARANT sestavené 40tl. (pod omítku bez stříšky)</t>
  </si>
  <si>
    <t>40tl. stř.PO</t>
  </si>
  <si>
    <t>40tl. krab.NO</t>
  </si>
  <si>
    <t>40tl. stř.NO</t>
  </si>
  <si>
    <t>Tlačítkové tablo 2-BUS GARANT sestavené 41tl. (pod omítku bez stříšky)</t>
  </si>
  <si>
    <t>41tl. stř.PO</t>
  </si>
  <si>
    <t>41tl. krab.NO</t>
  </si>
  <si>
    <t>41tl. stř.NO</t>
  </si>
  <si>
    <t>Tlačítkové tablo 2-BUS GARANT sestavené 42tl. (pod omítku bez stříšky)</t>
  </si>
  <si>
    <t>42tl. stř.PO</t>
  </si>
  <si>
    <t>42tl. krab.NO</t>
  </si>
  <si>
    <t>42tl. stř.NO</t>
  </si>
  <si>
    <t>Tlačítkové tablo 2-BUS GARANT sestavené 43tl. (pod omítku bez stříšky)</t>
  </si>
  <si>
    <t>43tl. stř.PO</t>
  </si>
  <si>
    <t>43tl. krab.NO</t>
  </si>
  <si>
    <t>43tl. stř.NO</t>
  </si>
  <si>
    <t>44tl.</t>
  </si>
  <si>
    <t>Tlačítkové tablo 2-BUS GARANT sestavené 44tl. (pod omítku bez stříšky)</t>
  </si>
  <si>
    <t>44tl. stř.PO</t>
  </si>
  <si>
    <t>44tl. stř.VPO</t>
  </si>
  <si>
    <t>44tl. krab.NO</t>
  </si>
  <si>
    <t>44tl. krab.HNO</t>
  </si>
  <si>
    <t>44tl. stř.NO</t>
  </si>
  <si>
    <t>44tl. stř.VNO</t>
  </si>
  <si>
    <t>Tlačítkové tablo 2-BUS GARANT sestavené 45tl. (pod omítku bez stříšky)</t>
  </si>
  <si>
    <t>45tl. stř.PO</t>
  </si>
  <si>
    <t>45tl. krab.NO</t>
  </si>
  <si>
    <t>45tl. stř.NO</t>
  </si>
  <si>
    <t>48tl.</t>
  </si>
  <si>
    <t>Tlačítkové tablo 2-BUS GARANT sestavené 48tl. (pod omítku bez stříšky)</t>
  </si>
  <si>
    <t>48tl. stř.PO</t>
  </si>
  <si>
    <t>48tl. stř.VPO</t>
  </si>
  <si>
    <t>48tl. krab.NO</t>
  </si>
  <si>
    <t>48tl. krab.HNO</t>
  </si>
  <si>
    <t>48tl. stř.NO</t>
  </si>
  <si>
    <t>48tl. stř.VNO</t>
  </si>
  <si>
    <t>Tlačítkové tablo 2-BUS GARANT sestavené 49tl. (pod omítku bez stříšky)</t>
  </si>
  <si>
    <t>49tl. stř.PO</t>
  </si>
  <si>
    <t>49tl. krab.NO</t>
  </si>
  <si>
    <t>49tl. stř.NO</t>
  </si>
  <si>
    <t>50tl.</t>
  </si>
  <si>
    <t>Tlačítkové tablo 2-BUS GARANT sestavené 50tl. (pod omítku bez stříšky)</t>
  </si>
  <si>
    <t>50tl. stř.PO</t>
  </si>
  <si>
    <t>50tl. stř.VPO</t>
  </si>
  <si>
    <t>50tl. krab.NO</t>
  </si>
  <si>
    <t>50tl. krab.HNO</t>
  </si>
  <si>
    <t>50tl. stř.NO</t>
  </si>
  <si>
    <t>50tl. stř.VNO</t>
  </si>
  <si>
    <t>Tlačítkové tablo 2-BUS GARANT sestavené 51tl. (pod omítku bez stříšky)</t>
  </si>
  <si>
    <t>51tl. stř.PO</t>
  </si>
  <si>
    <t>51tl. krab.NO</t>
  </si>
  <si>
    <t>51tl. stř.NO</t>
  </si>
  <si>
    <t>52tl.</t>
  </si>
  <si>
    <t>Tlačítkové tablo 2-BUS GARANT sestavené 52tl. (pod omítku bez stříšky)</t>
  </si>
  <si>
    <t>52tl. stř.PO</t>
  </si>
  <si>
    <t>52tl. stř.VPO</t>
  </si>
  <si>
    <t>52tl. krab.NO</t>
  </si>
  <si>
    <t>52tl. krab.HNO</t>
  </si>
  <si>
    <t>52tl. stř.NO</t>
  </si>
  <si>
    <t>52tl. stř.VNO</t>
  </si>
  <si>
    <t>Tlačítkové tablo 2-BUS GARANT sestavené 53tl. (pod omítku bez stříšky)</t>
  </si>
  <si>
    <t>53tl. stř.PO</t>
  </si>
  <si>
    <t>53tl. krab.NO</t>
  </si>
  <si>
    <t>53tl. stř.NO</t>
  </si>
  <si>
    <t>54tl.</t>
  </si>
  <si>
    <t>Tlačítkové tablo 2-BUS GARANT sestavené 54tl. (pod omítku bez stříšky)</t>
  </si>
  <si>
    <t>54tl. stř.PO</t>
  </si>
  <si>
    <t>54tl. stř.VPO</t>
  </si>
  <si>
    <t>54tl. krab.NO</t>
  </si>
  <si>
    <t>54tl. krab.HNO</t>
  </si>
  <si>
    <t>54tl. stř.NO</t>
  </si>
  <si>
    <t>54tl. stř.VNO</t>
  </si>
  <si>
    <t>Tlačítkové tablo 2-BUS GARANT sestavené 55tl. (pod omítku bez stříšky)</t>
  </si>
  <si>
    <t>55tl. stř.PO</t>
  </si>
  <si>
    <t>55tl. krab.NO</t>
  </si>
  <si>
    <t>55tl. stř.NO</t>
  </si>
  <si>
    <t>56tl.</t>
  </si>
  <si>
    <t>Tlačítkové tablo 2-BUS GARANT sestavené 56tl. (pod omítku bez stříšky)</t>
  </si>
  <si>
    <t>56tl. stř.PO</t>
  </si>
  <si>
    <t>56tl. stř.VPO</t>
  </si>
  <si>
    <t>56tl. krab.NO</t>
  </si>
  <si>
    <t>56tl. krab.HNO</t>
  </si>
  <si>
    <t>56tl. stř.NO</t>
  </si>
  <si>
    <t>56tl. stř.VNO</t>
  </si>
  <si>
    <t>Tlačítkové tablo 2-BUS GARANT sestavené 57tl. (pod omítku bez stříšky)</t>
  </si>
  <si>
    <t>57tl. stř.PO</t>
  </si>
  <si>
    <t>57tl. krab.NO</t>
  </si>
  <si>
    <t>57tl. stř.NO</t>
  </si>
  <si>
    <t>58tl.</t>
  </si>
  <si>
    <t>Tlačítkové tablo 2-BUS GARANT sestavené 58tl. (pod omítku bez stříšky)</t>
  </si>
  <si>
    <t>58tl. stř.PO</t>
  </si>
  <si>
    <t>Tlačítkové tablo 2-BUS GARANT sestavené 58tl. (se stříškou vertikální pod omítku)</t>
  </si>
  <si>
    <t>58tl. stř.VPO</t>
  </si>
  <si>
    <t>58tl. krab.NO</t>
  </si>
  <si>
    <t>58tl. krab.HNO</t>
  </si>
  <si>
    <t>58tl. stř.NO</t>
  </si>
  <si>
    <t>Tlačítkové tablo 2-BUS GARANT sestavené 58tl. (se stříškou vertikální nad omítku)</t>
  </si>
  <si>
    <t>58tl. stř.VNO</t>
  </si>
  <si>
    <t>Tlačítkové tablo 2-BUS GARANT sestavené 59tl. (pod omítku bez stříšky)</t>
  </si>
  <si>
    <t>59tl. stř.PO</t>
  </si>
  <si>
    <t>Tlačítkové tablo 2-BUS GARANT sestavené 59tl. (se stříškou vertikální pod omítku)</t>
  </si>
  <si>
    <t>59tl. krab.NO</t>
  </si>
  <si>
    <t>59tl. stř.NO</t>
  </si>
  <si>
    <t>Tlačítkové tablo 2-BUS GARANT sestavené 59tl. (se stříškou vertikální nad omítku)</t>
  </si>
  <si>
    <t>60tl.</t>
  </si>
  <si>
    <t>Tlačítkové tablo 2-BUS GARANT sestavené 60tl. (pod omítku bez stříšky)</t>
  </si>
  <si>
    <t>60tl. stř.PO</t>
  </si>
  <si>
    <t>Tlačítkové tablo 2-BUS GARANT sestavené 60tl. (se stříškou vertikální pod omítku)</t>
  </si>
  <si>
    <t>60tl. stř.VPO</t>
  </si>
  <si>
    <t>60tl. krab.NO</t>
  </si>
  <si>
    <t>60tl. krab.HNO</t>
  </si>
  <si>
    <t>60tl. stř.NO</t>
  </si>
  <si>
    <t>Tlačítkové tablo 2-BUS GARANT sestavené 60tl. (se stříškou vertikální nad omítku)</t>
  </si>
  <si>
    <t>60tl. stř.VNO</t>
  </si>
  <si>
    <t>Tlačítkové tablo 2-BUS GARANT sestavené 61tl. (pod omítku bez stříšky)</t>
  </si>
  <si>
    <t>61tl. stř.PO</t>
  </si>
  <si>
    <t>Tlačítkové tablo 2-BUS GARANT sestavené 61tl. (se stříškou vertikální pod omítku)</t>
  </si>
  <si>
    <t>61tl. krab.NO</t>
  </si>
  <si>
    <t>61tl. stř.NO</t>
  </si>
  <si>
    <t>Tlačítkové tablo 2-BUS GARANT sestavené 61tl. (se stříškou vertikální nad omítku)</t>
  </si>
  <si>
    <t>62tl.</t>
  </si>
  <si>
    <t>Tlačítkové tablo 2-BUS GARANT sestavené 62tl. (pod omítku bez stříšky)</t>
  </si>
  <si>
    <t>62tl. stř.PO</t>
  </si>
  <si>
    <t>Tlačítkové tablo 2-BUS GARANT sestavené 62tl. (se stříškou vertikální pod omítku)</t>
  </si>
  <si>
    <t>62tl. stř.VPO</t>
  </si>
  <si>
    <t>62tl. krab.NO</t>
  </si>
  <si>
    <t>62tl. krab.HNO</t>
  </si>
  <si>
    <t>62tl. stř.NO</t>
  </si>
  <si>
    <t>Tlačítkové tablo 2-BUS GARANT sestavené 62tl. (se stříškou vertikální nad omítku)</t>
  </si>
  <si>
    <t>62tl. stř.VNO</t>
  </si>
  <si>
    <t>Tlačítkové tablo 2-BUS GARANT sestavené 63tl. (pod omítku bez stříšky)</t>
  </si>
  <si>
    <t>63tl. stř.PO</t>
  </si>
  <si>
    <t>Tlačítkové tablo 2-BUS GARANT sestavené 63tl. (se stříškou vertikální pod omítku)</t>
  </si>
  <si>
    <t>63tl. krab.NO</t>
  </si>
  <si>
    <t>63tl. stř.NO</t>
  </si>
  <si>
    <t>Tlačítkové tablo 2-BUS GARANT sestavené 63tl. (se stříškou vertikální nad omítku)</t>
  </si>
  <si>
    <t>64tl.</t>
  </si>
  <si>
    <t>Tlačítkové tablo 2-BUS GARANT sestavené 64tl. (pod omítku bez stříšky)</t>
  </si>
  <si>
    <t>64tl. stř.PO</t>
  </si>
  <si>
    <t>Tlačítkové tablo 2-BUS GARANT sestavené 64tl. (se stříškou vertikální pod omítku)</t>
  </si>
  <si>
    <t>64tl. stř.VPO</t>
  </si>
  <si>
    <t>64tl. krab.NO</t>
  </si>
  <si>
    <t>64tl. krab.HNO</t>
  </si>
  <si>
    <t>64tl. stř.NO</t>
  </si>
  <si>
    <t>Tlačítkové tablo 2-BUS GARANT sestavené 64tl. (se stříškou vertikální nad omítku)</t>
  </si>
  <si>
    <t>64tl. stř.VNO</t>
  </si>
  <si>
    <t>Tlačítkové tablo 2-BUS GARANT sestavené 65tl. (pod omítku bez stříšky)</t>
  </si>
  <si>
    <t>65tl. stř.PO</t>
  </si>
  <si>
    <t>Tlačítkové tablo 2-BUS GARANT sestavené 65tl. (se stříškou vertikální pod omítku)</t>
  </si>
  <si>
    <t>65tl. krab.NO</t>
  </si>
  <si>
    <t>65tl. stř.NO</t>
  </si>
  <si>
    <t>Tlačítkové tablo 2-BUS GARANT sestavené 65tl. (se stříškou vertikální nad omítku)</t>
  </si>
  <si>
    <t>66tl.</t>
  </si>
  <si>
    <t>Tlačítkové tablo 2-BUS GARANT sestavené 66tl. (pod omítku bez stříšky)</t>
  </si>
  <si>
    <t>66tl. stř.PO</t>
  </si>
  <si>
    <t>Tlačítkové tablo 2-BUS GARANT sestavené 66tl. (se stříškou vertikální pod omítku)</t>
  </si>
  <si>
    <t>66tl. stř.VPO</t>
  </si>
  <si>
    <t>66tl. krab.NO</t>
  </si>
  <si>
    <t>66tl. krab.HNO</t>
  </si>
  <si>
    <t>66tl. stř.NO</t>
  </si>
  <si>
    <t>Tlačítkové tablo 2-BUS GARANT sestavené 66tl. (se stříškou vertikální nad omítku)</t>
  </si>
  <si>
    <t>66tl. stř.VNO</t>
  </si>
  <si>
    <t>Tlačítkové tablo 2-BUS GARANT sestavené 67tl. (pod omítku bez stříšky)</t>
  </si>
  <si>
    <t>67tl. stř.PO</t>
  </si>
  <si>
    <t>Tlačítkové tablo 2-BUS GARANT sestavené 67tl. (se stříškou vertikální pod omítku)</t>
  </si>
  <si>
    <t>67tl. krab.NO</t>
  </si>
  <si>
    <t>67tl. stř.NO</t>
  </si>
  <si>
    <t>Tlačítkové tablo 2-BUS GARANT sestavené 67tl. (se stříškou vertikální nad omítku)</t>
  </si>
  <si>
    <t>68tl.</t>
  </si>
  <si>
    <t>Tlačítkové tablo 2-BUS GARANT sestavené 68tl. (pod omítku bez stříšky)</t>
  </si>
  <si>
    <t>68tl. stř.PO</t>
  </si>
  <si>
    <t>Tlačítkové tablo 2-BUS GARANT sestavené 68tl. (se stříškou vertikální pod omítku)</t>
  </si>
  <si>
    <t>68tl. stř.VPO</t>
  </si>
  <si>
    <t>68tl. krab.NO</t>
  </si>
  <si>
    <t>68tl. krab.HNO</t>
  </si>
  <si>
    <t>68tl. stř.NO</t>
  </si>
  <si>
    <t>Tlačítkové tablo 2-BUS GARANT sestavené 68tl. (se stříškou vertikální nad omítku)</t>
  </si>
  <si>
    <t>68tl. stř.VNO</t>
  </si>
  <si>
    <t>Tlačítkové tablo 2-BUS GARANT sestavené 69tl. (pod omítku bez stříšky)</t>
  </si>
  <si>
    <t>69tl. stř.PO</t>
  </si>
  <si>
    <t>Tlačítkové tablo 2-BUS GARANT sestavené 69tl. (se stříškou vertikální pod omítku)</t>
  </si>
  <si>
    <t>69tl. krab.NO</t>
  </si>
  <si>
    <t>69tl. stř.NO</t>
  </si>
  <si>
    <t>Tlačítkové tablo 2-BUS GARANT sestavené 69tl. (se stříškou vertikální nad omítku)</t>
  </si>
  <si>
    <t>počet modulů v TT</t>
  </si>
  <si>
    <t>míst v mont.desce</t>
  </si>
  <si>
    <t>GARANT 2-BUS s kódovou volbou</t>
  </si>
  <si>
    <t>Ć</t>
  </si>
  <si>
    <t>TM13</t>
  </si>
  <si>
    <t>Č krab.NO</t>
  </si>
  <si>
    <t>Jmenovník</t>
  </si>
  <si>
    <t>Č+1J krab.NO</t>
  </si>
  <si>
    <t>Tablo 2-BUS GARANT sestavené z EV a číselnice pro kód. volbu (pod omítku bez stříšky)</t>
  </si>
  <si>
    <t>Tablo 2-BUS GARANT sestavené z EV a číselnice pro kód. volbu (se stříškou horizontální pod omítku)</t>
  </si>
  <si>
    <t>Tablo 2-BUS GARANT sestavené z EV a číselnice pro kód. volbu (se stříškou vertikální pod omítku)</t>
  </si>
  <si>
    <t>Tablo 2-BUS GARANT sestavené z EV a číselnice pro kód. volbu (s krabicí horizontální nad omítku)</t>
  </si>
  <si>
    <t>Tablo 2-BUS GARANT sestavené z EV a číselnice pro kód. volbu (se stříškou horizontální nad omítku)</t>
  </si>
  <si>
    <t>Tablo 2-BUS GARANT sestavené z EV a číselnice pro kód. volbu (se stříškou vertikální nad omítku)</t>
  </si>
  <si>
    <t>Č+2J krab.NO</t>
  </si>
  <si>
    <t>Tablo 2-BUS GARANT sestavené z EV a číselnice pro kód. volbu a 2 popisných modulů (pod omítku bez stříšky)</t>
  </si>
  <si>
    <t>Tablo 2-BUS GARANT sestavené z EV a číselnice pro kód. volbu a 2 popisných modulů (se stříškou horizontální pod omítku)</t>
  </si>
  <si>
    <t>Tablo 2-BUS GARANT sestavené z EV a číselnice pro kód. volbu a 2 popisných modulů (s krabicí horizontální nad omítku)</t>
  </si>
  <si>
    <t>Tablo 2-BUS GARANT sestavené z EV a číselnice pro kód. volbu a 2 popisných modulů (se stříškou vertikální nad omítku)</t>
  </si>
  <si>
    <t>Tablo 2-BUS GARANT sestavené z EV a číselnice pro kód. volbu a popisného modulu (pod omítku bez stříšky)</t>
  </si>
  <si>
    <t>Tablo 2-BUS GARANT sestavené z EV a číselnice pro kód. volbu a popisného modulu (se stříškou horizontální pod omítku)</t>
  </si>
  <si>
    <t>Tablo 2-BUS GARANT sestavené z EV a číselnice pro kód. volbu a popisného modulu (se stříškou vertikální pod omítku)</t>
  </si>
  <si>
    <t>Tablo 2-BUS GARANT sestavené z EV a číselnice pro kód. volbu a popisného modulu (s krabicí horizontální nad omítku)</t>
  </si>
  <si>
    <t>Tablo 2-BUS GARANT sestavené z EV a číselnice pro kód. volbu a popisného modulu (se stříškou horizontální nad omítku)</t>
  </si>
  <si>
    <t>Tablo 2-BUS GARANT sestavené z EV a číselnice pro kód. volbu a popisného modulu (se stříškou vertikální nad omítku)</t>
  </si>
  <si>
    <t>Č+2J stř.PO</t>
  </si>
  <si>
    <t>Č+2J stř.NO</t>
  </si>
  <si>
    <t>Č+4MJ krab.NO</t>
  </si>
  <si>
    <t>2+4M</t>
  </si>
  <si>
    <t>GARANT 2-BUS</t>
  </si>
  <si>
    <t>Reproduktor s nástrčkami do sluchátka DT 4FP 210 xx</t>
  </si>
  <si>
    <t>GA 0501 M 8 OH</t>
  </si>
  <si>
    <t>Reproduktor  GA 0501 M 8 OH ( k EV 94, GUARDU a KARATU)</t>
  </si>
  <si>
    <t>OA65PF542C45S</t>
  </si>
  <si>
    <t>Mikrofon s vývody do TT Karat a všech DT (kromě 4FP 211 03)</t>
  </si>
  <si>
    <t>Mikrofon elektretový  AL-CMA-58,5+/-1    do EV 94, GUARD;  TP; 4FP 211 03</t>
  </si>
  <si>
    <t>UNI-1218002</t>
  </si>
  <si>
    <t>Síťová jednotka UNIsíť WIFI F (podpora RFID a iButton) pro obousměrnou kontrolu dveří s nezávislým záznamem vstupu a výstupu</t>
  </si>
  <si>
    <t>UNI-1218003</t>
  </si>
  <si>
    <t>Síťová jednotka 8 RELÉ  pro přivolávání výtahů</t>
  </si>
  <si>
    <t>UNI-1218004</t>
  </si>
  <si>
    <t>Univerzál. OPJ UNISÍŤ-F ETH USR-K2 - 2000 uživatelů pro obousm. kontrolu dveří vstup/výstup (max. 1.800 záznamů; ethernet. připojení)</t>
  </si>
  <si>
    <t>UNI-1219002</t>
  </si>
  <si>
    <t>Síťová jednotka UNIsíť-F RS 485 (podpora RFID a iButton) pro obousměrnou kontrolu dveří s nezávislým záznamem vstupů a výstupů</t>
  </si>
  <si>
    <t>UNI-1219003</t>
  </si>
  <si>
    <t>Univerzál. OPJ RS485 UNISIEŤ-F DUO (2x relé pro 2 dveře jednosměrně přes 2 čtečky RFID)</t>
  </si>
  <si>
    <t>4FK 204 47</t>
  </si>
  <si>
    <t>Montážní deska (krabice) GARANT pod omítku pro 4M jmenovník</t>
  </si>
  <si>
    <t>Stříška GARANT vertikální pod omítku pro 4 moduly</t>
  </si>
  <si>
    <t>Stříška GARANT horizontální pod omítku pro 4 moduly</t>
  </si>
  <si>
    <t>4FK 204 59</t>
  </si>
  <si>
    <t>4FK 204 48</t>
  </si>
  <si>
    <t>4FK 204 49</t>
  </si>
  <si>
    <t>Stříška GARANT vertikální pod omítku pro 4M jmenovník</t>
  </si>
  <si>
    <t>Stříška GARANT horizontální pod omítku pro 4M jmenovník</t>
  </si>
  <si>
    <t>4FK 204 42</t>
  </si>
  <si>
    <t>Montážní deska (krabice) GARANT nad omítku pro 4M jmenovník</t>
  </si>
  <si>
    <t>Stříška GARANT vertikální nad omítku pro 4 moduly</t>
  </si>
  <si>
    <t>Stříška GARANT horizontální nad omítku pro 4 moduly</t>
  </si>
  <si>
    <t>Stříška GARANT vertikální nad omítku pro 4M jmenovník</t>
  </si>
  <si>
    <t>Stříška GARANT horizontální nad omítku pro 4M jmenovník</t>
  </si>
  <si>
    <t>4FK 204 54</t>
  </si>
  <si>
    <t>4FK 204 43</t>
  </si>
  <si>
    <t>4FK 204 44</t>
  </si>
  <si>
    <t>Modul čtečky RAK BES (RFID) vč. OPJ</t>
  </si>
  <si>
    <t>4FN 232 25</t>
  </si>
  <si>
    <t>RAK</t>
  </si>
  <si>
    <t>El. zámek stejnosměrný se signalizací otevření, s aretací, lišta 250mm (DC12V/230mA; 20x250/90x32mm)</t>
  </si>
  <si>
    <t>El. zámek stejnosměrný se signalizací otevření, s aretací, lišta 100mm (DC12V/230mA; 20x250/90x32mm)</t>
  </si>
  <si>
    <t>El. zámek stejnosměrný inverzní s nast.západkou s aretací, lišta 250mm (DC12V/170mA; 20x250/90x32mm)</t>
  </si>
  <si>
    <t>El. zámek stejnosměrný inverzní s nast.západkou s aretací, lišta 100mm (DC12V/170mA; 20x250/90x32mm)</t>
  </si>
  <si>
    <t>Zámek elektrický s čelní lištou 100mm (AC6-8V/0,6-0,8A)  rozměry: 24x100/61x58,5 mm</t>
  </si>
  <si>
    <t>Zámek elektrický s pákou na mechan. odblokování (AC6-8V/0,6-0,8A)  24x100/61x58,5 mm</t>
  </si>
  <si>
    <t>El. zámek s čelní lištou 250mm (AC6-8V/0,6-0,8A) rozměry:24x250/88x31 mm</t>
  </si>
  <si>
    <t>El. zámek s nastavitelnou výškou západky (AC6-8V/0,6-0,8A) 24x250/88x31mm</t>
  </si>
  <si>
    <t>El. zámek s nastavitelnou výškou západky a momentovým kolíkem (AC6-8V/0,6-0,8A) 24x250/88x31mm</t>
  </si>
  <si>
    <t>El. zámek s nast. výškou západky, mechan.odblok. a moment.kolíkem (AC6-8V/0,6-0,8A) 24x250/88x31mm</t>
  </si>
  <si>
    <t>El. zámek s nastavitelnou výškou západky a mechan. odblokováním (AC6-8V/0,6-0,8A) 24x250/88x31mm</t>
  </si>
  <si>
    <t>El. zámek s nast.západkou, bez aretace, lišta 250mm (AC12V/350-400mA, DC12V/560-600mA; 20x250/90x32mm)</t>
  </si>
  <si>
    <t>El. zámek s nast.západkou, bez aretace, lišta 100mm (AC12V/350-400mA, DC12V/560-600mA; 20x250/90x32mm)</t>
  </si>
  <si>
    <t>El. zámek s nast. západkou, s aretací, lišta 250mm (AC12V/350-400mA ,DC12V/560-600mA; 20x250/90x32mm)</t>
  </si>
  <si>
    <t>El. zámek s nast. západkou, s aretací, lišta 100mm (AC12V/350-400mA, DC12V/560-600mA; 20x250/90x32mm)</t>
  </si>
  <si>
    <t>El. zámek stejnosměrný se signalizací otevření bez aretace, lišta 250mm (DC12V/230mA; 20x250/90x32mm)</t>
  </si>
  <si>
    <t>El. zámek stejnosměrný se signalizací otevření bez aretace, lišta 100mm (DC12V/230mA; 20x250/90x32mm)</t>
  </si>
  <si>
    <t>El. zámek stejnosměrný inverzní s nast.západkou bez aretace, lišta 250mm (DC12V/170mA; 20x250/90x32mm)</t>
  </si>
  <si>
    <t>El. zámek stejnosměrný inverzní s nast.západkou bez aretace, lišta 100mm (DC12V/170mA; 20x250/90x32mm)</t>
  </si>
  <si>
    <t>Tlačítkové tablo 2-BUS GARANT sestavené 2tl. (s krabicí nad omítku)</t>
  </si>
  <si>
    <t>Tlačítkové tablo 2-BUS GARANT sestavené 3tl. (s krabicí nad omítku)</t>
  </si>
  <si>
    <t>Tlačítkové tablo 2-BUS GARANT sestavené 4tl. (s krabicí nad omítku)</t>
  </si>
  <si>
    <t>Tlačítkové tablo 2-BUS GARANT sestavené 5tl. (s krabicí nad omítku)</t>
  </si>
  <si>
    <t>Tlačítkové tablo 2-BUS GARANT sestavené 6tl. (s krabicí nad omítku)</t>
  </si>
  <si>
    <t>Tlačítkové tablo 2-BUS GARANT sestavené 8tl. (s krabicí nad omítku)</t>
  </si>
  <si>
    <t>Tlačítkové tablo 2-BUS GARANT sestavené 9tl. (s krabicí nad omítku)</t>
  </si>
  <si>
    <t>Tlačítkové tablo 2-BUS GARANT sestavené 10tl. (s krabicí nad omítku)</t>
  </si>
  <si>
    <t>Tlačítkové tablo 2-BUS GARANT sestavené 12tl. (s krabicí nad omítku)</t>
  </si>
  <si>
    <t>Tlačítkové tablo 2-BUS GARANT sestavené 13tl. (s krabicí nad omítku)</t>
  </si>
  <si>
    <t>Tlačítkové tablo 2-BUS GARANT sestavené 15tl. (s krabicí nad omítku)</t>
  </si>
  <si>
    <t>Tlačítkové tablo 2-BUS GARANT sestavené 16tl. (s krabicí nad omítku)</t>
  </si>
  <si>
    <t>Tlačítkové tablo 2-BUS GARANT sestavené 17tl. (s krabicí nad omítku)</t>
  </si>
  <si>
    <t>Tlačítkové tablo 2-BUS GARANT sestavené 18tl. (s krabicí nad omítku)</t>
  </si>
  <si>
    <t>Tlačítkové tablo 2-BUS GARANT sestavené 19tl. (s krabicí nad omítku)</t>
  </si>
  <si>
    <t>Tlačítkové tablo 2-BUS GARANT sestavené 20tl. (s krabicí nad omítku)</t>
  </si>
  <si>
    <t>Tlačítkové tablo 2-BUS GARANT sestavené 21tl. (s krabicí nad omítku)</t>
  </si>
  <si>
    <t>Tlačítkové tablo 2-BUS GARANT sestavené 22tl. (s krabicí nad omítku)</t>
  </si>
  <si>
    <t>Tlačítkové tablo 2-BUS GARANT sestavené 24tl. (s krabicí nad omítku)</t>
  </si>
  <si>
    <t>Tlačítkové tablo 2-BUS GARANT sestavené 25tl. (s krabicí nad omítku)</t>
  </si>
  <si>
    <t>Tlačítkové tablo 2-BUS GARANT sestavené 26tl. (s krabicí nad omítku)</t>
  </si>
  <si>
    <t>Tlačítkové tablo 2-BUS GARANT sestavené 27tl. (s krabicí nad omítku)</t>
  </si>
  <si>
    <t>Tlačítkové tablo 2-BUS GARANT sestavené 28tl. (s krabicí nad omítku)</t>
  </si>
  <si>
    <t>Tlačítkové tablo 2-BUS GARANT sestavené 29tl. (s krabicí nad omítku)</t>
  </si>
  <si>
    <t>Tlačítkové tablo 2-BUS GARANT sestavené 30tl. (se stříškou pod omítku)</t>
  </si>
  <si>
    <t>Tlačítkové tablo 2-BUS GARANT sestavené 30tl. (s krabicí nad omítku)</t>
  </si>
  <si>
    <t>Tlačítkové tablo 2-BUS GARANT sestavené 30tl. (se stříškou nad omítku)</t>
  </si>
  <si>
    <t>Tlačítkové tablo 2-BUS GARANT sestavené 31tl. (se stříškou pod omítku)</t>
  </si>
  <si>
    <t>Tlačítkové tablo 2-BUS GARANT sestavené 31tl. (s krabicí nad omítku)</t>
  </si>
  <si>
    <t>Tlačítkové tablo 2-BUS GARANT sestavené 31tl. (se stříškou nad omítku)</t>
  </si>
  <si>
    <t>Tlačítkové tablo 2-BUS GARANT sestavené 32tl. (se stříškou pod omítku)</t>
  </si>
  <si>
    <t>Tlačítkové tablo 2-BUS GARANT sestavené 32tl. (s krabicí nad omítku)</t>
  </si>
  <si>
    <t>Tlačítkové tablo 2-BUS GARANT sestavené 32tl. (se stříškou nad omítku)</t>
  </si>
  <si>
    <t>Tlačítkové tablo 2-BUS GARANT sestavené 33tl. (se stříškou pod omítku)</t>
  </si>
  <si>
    <t>Tlačítkové tablo 2-BUS GARANT sestavené 33tl. (s krabicí nad omítku)</t>
  </si>
  <si>
    <t>Tlačítkové tablo 2-BUS GARANT sestavené 33tl. (se stříškou nad omítku)</t>
  </si>
  <si>
    <t>Tlačítkové tablo 2-BUS GARANT sestavené 34tl. (s krabicí nad omítku)</t>
  </si>
  <si>
    <t>Tlačítkové tablo 2-BUS GARANT sestavené 35tl. (s krabicí nad omítku)</t>
  </si>
  <si>
    <t>Tlačítkové tablo 2-BUS GARANT sestavené 36tl. (s krabicí nad omítku)</t>
  </si>
  <si>
    <t>Tlačítkové tablo 2-BUS GARANT sestavené 37tl. (s krabicí nad omítku)</t>
  </si>
  <si>
    <t>Tlačítkové tablo 2-BUS GARANT sestavené 38tl. (se stříškou horizontální pod omítku)</t>
  </si>
  <si>
    <t>Tlačítkové tablo 2-BUS GARANT sestavené 38tl. (s krabicí nad omítku)</t>
  </si>
  <si>
    <t>Tlačítkové tablo 2-BUS GARANT sestavené 38tl. (se stříškou horizontální nad omítku)</t>
  </si>
  <si>
    <t>Tlačítkové tablo 2-BUS GARANT sestavené 39tl. (se stříškou horizontální pod omítku)</t>
  </si>
  <si>
    <t>Tlačítkové tablo 2-BUS GARANT sestavené 39tl. (s krabicí nad omítku)</t>
  </si>
  <si>
    <t>Tlačítkové tablo 2-BUS GARANT sestavené 39tl. (se stříškou horizontální nad omítku)</t>
  </si>
  <si>
    <t>Tlačítkové tablo 2-BUS GARANT sestavené 40tl. (se stříškou horizontální pod omítku)</t>
  </si>
  <si>
    <t>Tlačítkové tablo 2-BUS GARANT sestavené 40tl. (s krabicí nad omítku)</t>
  </si>
  <si>
    <t>Tlačítkové tablo 2-BUS GARANT sestavené 40tl. (se stříškou horizontální nad omítku)</t>
  </si>
  <si>
    <t>Tlačítkové tablo 2-BUS GARANT sestavené 41tl. (se stříškou horizontální pod omítku)</t>
  </si>
  <si>
    <t>Tlačítkové tablo 2-BUS GARANT sestavené 41tl. (s krabicí nad omítku)</t>
  </si>
  <si>
    <t>Tlačítkové tablo 2-BUS GARANT sestavené 41tl. (se stříškou horizontální nad omítku)</t>
  </si>
  <si>
    <t>Tlačítkové tablo 2-BUS GARANT sestavené 42tl. (se stříškou horizontální pod omítku)</t>
  </si>
  <si>
    <t>Tlačítkové tablo 2-BUS GARANT sestavené 42tl. (s krabicí nad omítku)</t>
  </si>
  <si>
    <t>Tlačítkové tablo 2-BUS GARANT sestavené 42tl. (se stříškou horizontální nad omítku)</t>
  </si>
  <si>
    <t>Tlačítkové tablo 2-BUS GARANT sestavené 43tl. (se stříškou horizontální pod omítku)</t>
  </si>
  <si>
    <t>Tlačítkové tablo 2-BUS GARANT sestavené 43tl. (s krabicí nad omítku)</t>
  </si>
  <si>
    <t>Tlačítkové tablo 2-BUS GARANT sestavené 43tl. (se stříškou horizontální nad omítku)</t>
  </si>
  <si>
    <t>Tlačítkové tablo 2-BUS GARANT sestavené 44tl. (se stříškou horizontální pod omítku)</t>
  </si>
  <si>
    <t>Tlačítkové tablo 2-BUS GARANT sestavené 44tl. (s krabicí nad omítku)</t>
  </si>
  <si>
    <t>Tlačítkové tablo 2-BUS GARANT sestavené 44tl. (se stříškou horizontální nad omítku)</t>
  </si>
  <si>
    <t>Tlačítkové tablo 2-BUS GARANT sestavené 45tl. (se stříškou horizontální pod omítku)</t>
  </si>
  <si>
    <t>Tlačítkové tablo 2-BUS GARANT sestavené 45tl. (s krabicí nad omítku)</t>
  </si>
  <si>
    <t>Tlačítkové tablo 2-BUS GARANT sestavené 45tl. (se stříškou horizontální nad omítku)</t>
  </si>
  <si>
    <t>Tlačítkové tablo 2-BUS GARANT sestavené 48tl. (se stříškou horizontální pod omítku)</t>
  </si>
  <si>
    <t>Tlačítkové tablo 2-BUS GARANT sestavené 48tl. (s krabicí nad omítku)</t>
  </si>
  <si>
    <t>Tlačítkové tablo 2-BUS GARANT sestavené 48tl. (se stříškou horizontální nad omítku)</t>
  </si>
  <si>
    <t>Tlačítkové tablo 2-BUS GARANT sestavené 49tl. (se stříškou horizontální pod omítku)</t>
  </si>
  <si>
    <t>Tlačítkové tablo 2-BUS GARANT sestavené 49tl. (s krabicí nad omítku)</t>
  </si>
  <si>
    <t>Tlačítkové tablo 2-BUS GARANT sestavené 49tl. (se stříškou horizontální nad omítku)</t>
  </si>
  <si>
    <t>Tlačítkové tablo 2-BUS GARANT sestavené 50tl. (se stříškou horizontální pod omítku)</t>
  </si>
  <si>
    <t>Tlačítkové tablo 2-BUS GARANT sestavené 50tl. (s krabicí nad omítku)</t>
  </si>
  <si>
    <t>Tlačítkové tablo 2-BUS GARANT sestavené 50tl. (se stříškou horizontální nad omítku)</t>
  </si>
  <si>
    <t>Tlačítkové tablo 2-BUS GARANT sestavené 51tl. (se stříškou horizontální pod omítku)</t>
  </si>
  <si>
    <t>Tlačítkové tablo 2-BUS GARANT sestavené 51tl. (s krabicí nad omítku)</t>
  </si>
  <si>
    <t>Tlačítkové tablo 2-BUS GARANT sestavené 51tl. (se stříškou horizontální nad omítku)</t>
  </si>
  <si>
    <t>Tlačítkové tablo 2-BUS GARANT sestavené 52tl. (se stříškou horizontální pod omítku)</t>
  </si>
  <si>
    <t>Tlačítkové tablo 2-BUS GARANT sestavené 52tl. (s krabicí nad omítku)</t>
  </si>
  <si>
    <t>Tlačítkové tablo 2-BUS GARANT sestavené 52tl. (se stříškou horizontální nad omítku)</t>
  </si>
  <si>
    <t>Tlačítkové tablo 2-BUS GARANT sestavené 53tl. (se stříškou horizontální pod omítku)</t>
  </si>
  <si>
    <t>Tlačítkové tablo 2-BUS GARANT sestavené 53tl. (s krabicí nad omítku)</t>
  </si>
  <si>
    <t>Tlačítkové tablo 2-BUS GARANT sestavené 53tl. (se stříškou horizontální nad omítku)</t>
  </si>
  <si>
    <t>Tlačítkové tablo 2-BUS GARANT sestavené 54tl. (se stříškou horizontální pod omítku)</t>
  </si>
  <si>
    <t>Tlačítkové tablo 2-BUS GARANT sestavené 54tl. (s krabicí nad omítku)</t>
  </si>
  <si>
    <t>Tlačítkové tablo 2-BUS GARANT sestavené 54tl. (se stříškou horizontální nad omítku)</t>
  </si>
  <si>
    <t>Tlačítkové tablo 2-BUS GARANT sestavené 55tl. (se stříškou horizontální pod omítku)</t>
  </si>
  <si>
    <t>Tlačítkové tablo 2-BUS GARANT sestavené 55tl. (s krabicí nad omítku)</t>
  </si>
  <si>
    <t>Tlačítkové tablo 2-BUS GARANT sestavené 55tl. (se stříškou horizontální nad omítku)</t>
  </si>
  <si>
    <t>Tlačítkové tablo 2-BUS GARANT sestavené 56tl. (se stříškou horizontální pod omítku)</t>
  </si>
  <si>
    <t>Tlačítkové tablo 2-BUS GARANT sestavené 56tl. (s krabicí nad omítku)</t>
  </si>
  <si>
    <t>Tlačítkové tablo 2-BUS GARANT sestavené 56tl. (se stříškou horizontální nad omítku)</t>
  </si>
  <si>
    <t>Tlačítkové tablo 2-BUS GARANT sestavené 57tl. (se stříškou horizontální pod omítku)</t>
  </si>
  <si>
    <t>Tlačítkové tablo 2-BUS GARANT sestavené 57tl. (s krabicí nad omítku)</t>
  </si>
  <si>
    <t>Tlačítkové tablo 2-BUS GARANT sestavené 57tl. (se stříškou horizontální nad omítku)</t>
  </si>
  <si>
    <t>Tlačítkové tablo 2-BUS GARANT sestavené 58tl. (s krabicí nad omítku)</t>
  </si>
  <si>
    <t>Tlačítkové tablo 2-BUS GARANT sestavené 59tl. (s krabicí nad omítku)</t>
  </si>
  <si>
    <t>Tlačítkové tablo 2-BUS GARANT sestavené 60tl. (s krabicí nad omítku)</t>
  </si>
  <si>
    <t>Tlačítkové tablo 2-BUS GARANT sestavené 61tl. (s krabicí nad omítku)</t>
  </si>
  <si>
    <t>Tlačítkové tablo 2-BUS GARANT sestavené 62tl. (s krabicí nad omítku)</t>
  </si>
  <si>
    <t>Tlačítkové tablo 2-BUS GARANT sestavené 63tl. (s krabicí nad omítku)</t>
  </si>
  <si>
    <t>Tlačítkové tablo 2-BUS GARANT sestavené 64tl. (s krabicí nad omítku)</t>
  </si>
  <si>
    <t>Tlačítkové tablo 2-BUS GARANT sestavené 65tl. (s krabicí nad omítku)</t>
  </si>
  <si>
    <t>Tlačítkové tablo 2-BUS GARANT sestavené 66tl. (s krabicí nad omítku)</t>
  </si>
  <si>
    <t>Tlačítkové tablo 2-BUS GARANT sestavené 67tl. (s krabicí nad omítku)</t>
  </si>
  <si>
    <t>Tlačítkové tablo 2-BUS GARANT sestavené 68tl. (s krabicí nad omítku)</t>
  </si>
  <si>
    <t>Tlačítkové tablo 2-BUS GARANT sestavené 69tl. (s krabicí nad omítku)</t>
  </si>
  <si>
    <t>4FK 179 56</t>
  </si>
  <si>
    <t>Spínač bezdrátového zvonku do DT 4FP 211 03</t>
  </si>
  <si>
    <t>4FN 232 23/1</t>
  </si>
  <si>
    <t>4FN 232 23/2</t>
  </si>
  <si>
    <t>Modul čtečky RFID (bez OPJ) pro vertikální výstavbu</t>
  </si>
  <si>
    <t>Modul čtečky RFID (bez OPJ) pro horizontální výstavbu</t>
  </si>
  <si>
    <t>SCP-110</t>
  </si>
  <si>
    <t>Nouzové a výstupní tlačítko s LED a bzučákem</t>
  </si>
  <si>
    <t>4FN 232 25/M1</t>
  </si>
  <si>
    <t>Modul čtečky GARANT RAK BES BLUEtooth vč. OPJ</t>
  </si>
  <si>
    <t>4FN 231 25.1/M (.2/M)</t>
  </si>
  <si>
    <t>Modul RAK BES KARAT ANTIKA s OPJ a bezdotykovou čtečkou RFID (bez zámku) USB</t>
  </si>
  <si>
    <t>4FN 231 25.5/M</t>
  </si>
  <si>
    <t>Modul RAK BES KARAT INOX s OPJ a bezdotykovou čtečkou RFID (bez zámku) USB</t>
  </si>
  <si>
    <t>4FN 231 25.1/M1 (.2/M1)</t>
  </si>
  <si>
    <t>Modul RAK BES BLUEtooth KARAT ANTIKA s OPJ a bezdotykovou čtečkou RFID (bez zámku) USB</t>
  </si>
  <si>
    <t>4FN 231 25.5/M1</t>
  </si>
  <si>
    <t>Modul RAK BES BLUEtooth KARAT INOX s OPJ a bezdotykovou čtečkou RFID (bez zámku) USB</t>
  </si>
  <si>
    <t>1tl. + RAK BES</t>
  </si>
  <si>
    <t>Tlačítkové tablo 2-BUS GARANT sestavené 1tl. + čtečka RAKBES pro EZ (pod omítku bez stříšky)</t>
  </si>
  <si>
    <t>2tl. + RAK BES</t>
  </si>
  <si>
    <t>Tlačítkové tablo 2-BUS GARANT sestavené 2tl. + čtečka RAKBES pro EZ (pod omítku bez stříšky)</t>
  </si>
  <si>
    <t>3tl. + RAK BES</t>
  </si>
  <si>
    <t>Tlačítkové tablo 2-BUS GARANT sestavené 3tl. + čtečka RAKBES pro EZ (pod omítku bez stříšky)</t>
  </si>
  <si>
    <t>4tl. + RAK BES</t>
  </si>
  <si>
    <t>Tlačítkové tablo 2-BUS GARANT sestavené 4tl. + čtečka RAKBES pro EZ (pod omítku bez stříšky)</t>
  </si>
  <si>
    <t>5tl. + RAK BES</t>
  </si>
  <si>
    <t>Tlačítkové tablo 2-BUS GARANT sestavené 5tl. + čtečka RAKBES pro EZ (pod omítku bez stříšky)</t>
  </si>
  <si>
    <t>6tl. + RAK BES</t>
  </si>
  <si>
    <t>Tlačítkové tablo 2-BUS GARANT sestavené 6tl. + čtečka RAKBES pro EZ (pod omítku bez stříšky)</t>
  </si>
  <si>
    <t>8tl. + RAK BES</t>
  </si>
  <si>
    <t>Tlačítkové tablo 2-BUS GARANT sestavené 8tl. + čtečka RAKBES pro EZ (pod omítku bez stříšky)</t>
  </si>
  <si>
    <t>9tl. + RAK BES</t>
  </si>
  <si>
    <t>Tlačítkové tablo 2-BUS GARANT sestavené 9tl. + čtečka RAKBES pro EZ (pod omítku bez stříšky)</t>
  </si>
  <si>
    <r>
      <t xml:space="preserve">JINÉ, ZDE NEUVEDENÉ ZVONKOVÉ TABLO, ČI POTŘEBY VIZUALIZACE, SI JEJ MŮŽETE VYGENEROVAT V APLIKACI GENERÁTOR NA NAŠEM WEBU ZDE: </t>
    </r>
    <r>
      <rPr>
        <b/>
        <i/>
        <sz val="13"/>
        <color indexed="36"/>
        <rFont val="Arial"/>
        <family val="2"/>
        <charset val="238"/>
      </rPr>
      <t>https://www.teslastropkov.cz/generatorSestavy.php</t>
    </r>
  </si>
  <si>
    <t>stř.HPO … stříška horizontální pod omítku
stř.VPO … stříška vertikální pod omítku
krab. NO … montážní deska (krabice) horizontální nad omítku
stř.HNO … stříška horizontální nad omítku
stř.VNO … stříška vertikální nad omítku                                                                                      bez EV … tablo bez vrátného (hovorové jednotky) - pouze s účast. tlačítky</t>
  </si>
  <si>
    <t>stř.HPO … stříška horizontální pod omítku
stř.VPO … stříška vertikální pod omítku
krab.HNO … krabice horizontální nad omítku
krab.VNO … krabice vertikální nad omítku
stř.HNO … stříška horizontální nad omítku
stř.VNO … stříška vertikální nad omítku                                                                                                                                                             Č ... číselnice pro kódovou volbu účastníka                                                                                                                                              J … Jmenovník resp. popisný modul</t>
  </si>
  <si>
    <t>KARAT 2-BUS ANTIKA s přímou volbou</t>
  </si>
  <si>
    <t>KARAT 2-BUS ANTIKA s kódovou volbou</t>
  </si>
  <si>
    <t>4FN 216 25.2116/2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</si>
</sst>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Kč&quot;;\-#,##0\ &quot;Kč&quot;"/>
    <numFmt numFmtId="7" formatCode="#,##0.00\ &quot;Kč&quot;;\-#,##0.00\ &quot;Kč&quot;"/>
    <numFmt numFmtId="164" formatCode="#,##0.00\ &quot;Kč&quot;"/>
    <numFmt numFmtId="165" formatCode="#,##0\ &quot;Kč&quot;"/>
    <numFmt numFmtId="166" formatCode="#,##0.0\ &quot;Kč&quot;"/>
  </numFmts>
  <fonts count="51" x14ac:knownFonts="1">
    <font>
      <sz val="10"/>
      <name val="MS Sans Serif"/>
    </font>
    <font>
      <b/>
      <sz val="10"/>
      <name val="Arial CE"/>
      <family val="2"/>
      <charset val="238"/>
    </font>
    <font>
      <sz val="9"/>
      <name val="Arial CE"/>
      <family val="2"/>
      <charset val="238"/>
    </font>
    <font>
      <b/>
      <sz val="9"/>
      <name val="Arial CE"/>
      <family val="2"/>
      <charset val="238"/>
    </font>
    <font>
      <sz val="7"/>
      <name val="Arial CE"/>
      <family val="2"/>
      <charset val="238"/>
    </font>
    <font>
      <b/>
      <sz val="8"/>
      <name val="Arial CE"/>
      <family val="2"/>
      <charset val="238"/>
    </font>
    <font>
      <b/>
      <i/>
      <sz val="7"/>
      <name val="Arial CE"/>
      <family val="2"/>
      <charset val="238"/>
    </font>
    <font>
      <b/>
      <i/>
      <sz val="8"/>
      <name val="Arial CE"/>
      <family val="2"/>
      <charset val="238"/>
    </font>
    <font>
      <sz val="7"/>
      <name val="MS Sans Serif"/>
      <family val="2"/>
      <charset val="238"/>
    </font>
    <font>
      <sz val="8"/>
      <name val="Arial CE"/>
      <family val="2"/>
      <charset val="238"/>
    </font>
    <font>
      <sz val="8"/>
      <name val="MS Sans Serif"/>
      <family val="2"/>
      <charset val="238"/>
    </font>
    <font>
      <b/>
      <sz val="8"/>
      <name val="Arial CE"/>
      <charset val="238"/>
    </font>
    <font>
      <b/>
      <sz val="10"/>
      <name val="Arial CE"/>
      <charset val="238"/>
    </font>
    <font>
      <sz val="8"/>
      <name val="Arial CE"/>
      <charset val="238"/>
    </font>
    <font>
      <b/>
      <sz val="10"/>
      <name val="Arial"/>
      <family val="2"/>
      <charset val="238"/>
    </font>
    <font>
      <sz val="8"/>
      <name val="Arial"/>
      <family val="2"/>
      <charset val="238"/>
    </font>
    <font>
      <b/>
      <i/>
      <sz val="8"/>
      <name val="Arial"/>
      <family val="2"/>
      <charset val="238"/>
    </font>
    <font>
      <i/>
      <sz val="8"/>
      <name val="Arial"/>
      <family val="2"/>
      <charset val="238"/>
    </font>
    <font>
      <b/>
      <sz val="8"/>
      <name val="Arial"/>
      <family val="2"/>
      <charset val="238"/>
    </font>
    <font>
      <sz val="10"/>
      <name val="Arial"/>
      <family val="2"/>
      <charset val="238"/>
    </font>
    <font>
      <b/>
      <sz val="13.5"/>
      <name val="Arial"/>
      <family val="2"/>
      <charset val="238"/>
    </font>
    <font>
      <b/>
      <sz val="12"/>
      <name val="Arial"/>
      <family val="2"/>
      <charset val="238"/>
    </font>
    <font>
      <b/>
      <sz val="18"/>
      <name val="Arial"/>
      <family val="2"/>
      <charset val="238"/>
    </font>
    <font>
      <b/>
      <i/>
      <sz val="10"/>
      <name val="Arial CE"/>
      <family val="2"/>
      <charset val="238"/>
    </font>
    <font>
      <b/>
      <i/>
      <sz val="10"/>
      <name val="Arial CE"/>
      <charset val="238"/>
    </font>
    <font>
      <b/>
      <i/>
      <sz val="9"/>
      <name val="Arial"/>
      <family val="2"/>
      <charset val="238"/>
    </font>
    <font>
      <b/>
      <sz val="8"/>
      <color indexed="20"/>
      <name val="Arial CE"/>
      <charset val="238"/>
    </font>
    <font>
      <sz val="7"/>
      <color indexed="18"/>
      <name val="Arial CE"/>
      <family val="2"/>
      <charset val="238"/>
    </font>
    <font>
      <b/>
      <sz val="8"/>
      <color indexed="18"/>
      <name val="Arial CE"/>
      <charset val="238"/>
    </font>
    <font>
      <sz val="7"/>
      <color indexed="18"/>
      <name val="MS Sans Serif"/>
      <family val="2"/>
      <charset val="238"/>
    </font>
    <font>
      <sz val="8"/>
      <color indexed="18"/>
      <name val="Arial"/>
      <family val="2"/>
      <charset val="238"/>
    </font>
    <font>
      <b/>
      <sz val="10"/>
      <color indexed="18"/>
      <name val="Arial CE"/>
      <family val="2"/>
      <charset val="238"/>
    </font>
    <font>
      <sz val="8"/>
      <color indexed="18"/>
      <name val="Arial CE"/>
      <family val="2"/>
      <charset val="238"/>
    </font>
    <font>
      <b/>
      <sz val="8"/>
      <color indexed="18"/>
      <name val="Arial CE"/>
      <family val="2"/>
      <charset val="238"/>
    </font>
    <font>
      <i/>
      <sz val="9"/>
      <name val="Arial CE"/>
      <charset val="238"/>
    </font>
    <font>
      <i/>
      <sz val="9"/>
      <name val="Arial"/>
      <family val="2"/>
      <charset val="238"/>
    </font>
    <font>
      <b/>
      <sz val="16"/>
      <name val="Arial"/>
      <family val="2"/>
      <charset val="238"/>
    </font>
    <font>
      <sz val="8"/>
      <color indexed="23"/>
      <name val="Arial"/>
      <family val="2"/>
      <charset val="238"/>
    </font>
    <font>
      <sz val="8"/>
      <color indexed="23"/>
      <name val="Arial CE"/>
      <charset val="238"/>
    </font>
    <font>
      <sz val="10"/>
      <name val="Arial CE"/>
      <family val="2"/>
      <charset val="238"/>
    </font>
    <font>
      <b/>
      <i/>
      <sz val="10"/>
      <name val="Arial"/>
      <family val="2"/>
      <charset val="238"/>
    </font>
    <font>
      <b/>
      <i/>
      <sz val="11"/>
      <name val="Arial"/>
      <family val="2"/>
      <charset val="238"/>
    </font>
    <font>
      <b/>
      <sz val="11"/>
      <name val="Arial"/>
      <family val="2"/>
      <charset val="238"/>
    </font>
    <font>
      <b/>
      <sz val="8.5"/>
      <name val="MS Sans Serif"/>
      <family val="2"/>
      <charset val="238"/>
    </font>
    <font>
      <b/>
      <i/>
      <sz val="13"/>
      <color indexed="36"/>
      <name val="Arial"/>
      <family val="2"/>
      <charset val="238"/>
    </font>
    <font>
      <b/>
      <sz val="8"/>
      <color theme="1" tint="4.9989318521683403E-2"/>
      <name val="Arial"/>
      <family val="2"/>
      <charset val="238"/>
    </font>
    <font>
      <sz val="13"/>
      <color rgb="FF7030A0"/>
      <name val="Arial"/>
      <family val="2"/>
      <charset val="238"/>
    </font>
    <font>
      <b/>
      <sz val="8.5"/>
      <color rgb="FFFF0000"/>
      <name val="MS Sans Serif"/>
      <family val="2"/>
      <charset val="238"/>
    </font>
    <font>
      <b/>
      <sz val="8.5"/>
      <color rgb="FF00B050"/>
      <name val="MS Sans Serif"/>
      <family val="2"/>
      <charset val="238"/>
    </font>
    <font>
      <b/>
      <sz val="8.5"/>
      <color theme="1"/>
      <name val="MS Sans Serif"/>
      <family val="2"/>
      <charset val="238"/>
    </font>
    <font>
      <b/>
      <sz val="10"/>
      <color rgb="FFFF0000"/>
      <name val="Arial"/>
      <family val="2"/>
      <charset val="238"/>
    </font>
  </fonts>
  <fills count="10">
    <fill>
      <patternFill patternType="none"/>
    </fill>
    <fill>
      <patternFill patternType="gray125"/>
    </fill>
    <fill>
      <patternFill patternType="solid">
        <fgColor indexed="13"/>
        <bgColor indexed="64"/>
      </patternFill>
    </fill>
    <fill>
      <patternFill patternType="solid">
        <fgColor indexed="47"/>
        <bgColor indexed="64"/>
      </patternFill>
    </fill>
    <fill>
      <patternFill patternType="solid">
        <fgColor indexed="45"/>
        <bgColor indexed="64"/>
      </patternFill>
    </fill>
    <fill>
      <patternFill patternType="solid">
        <fgColor indexed="40"/>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3" fontId="2" fillId="0" borderId="0">
      <alignment horizontal="right" vertical="top"/>
    </xf>
    <xf numFmtId="0" fontId="1" fillId="0" borderId="0">
      <alignment horizontal="left"/>
    </xf>
    <xf numFmtId="0" fontId="3" fillId="0" borderId="0">
      <alignment horizontal="right"/>
    </xf>
    <xf numFmtId="0" fontId="2" fillId="0" borderId="0">
      <alignment vertical="top" wrapText="1"/>
    </xf>
  </cellStyleXfs>
  <cellXfs count="204">
    <xf numFmtId="0" fontId="0" fillId="0" borderId="0" xfId="0"/>
    <xf numFmtId="0" fontId="4" fillId="0" borderId="0" xfId="0" applyFont="1"/>
    <xf numFmtId="0" fontId="5" fillId="0" borderId="0" xfId="0" applyFont="1"/>
    <xf numFmtId="0" fontId="6" fillId="0" borderId="0" xfId="0" applyFont="1" applyAlignment="1">
      <alignment horizontal="left"/>
    </xf>
    <xf numFmtId="0" fontId="7" fillId="0" borderId="0" xfId="0" applyFont="1" applyAlignment="1">
      <alignment horizontal="left"/>
    </xf>
    <xf numFmtId="0" fontId="4" fillId="0" borderId="0" xfId="0" quotePrefix="1" applyFont="1" applyAlignment="1">
      <alignment horizontal="right"/>
    </xf>
    <xf numFmtId="0" fontId="8" fillId="0" borderId="0" xfId="0" applyFont="1"/>
    <xf numFmtId="0" fontId="8" fillId="0" borderId="0" xfId="0" applyFont="1" applyAlignment="1">
      <alignment horizontal="right"/>
    </xf>
    <xf numFmtId="164" fontId="4" fillId="0" borderId="0" xfId="0" applyNumberFormat="1" applyFont="1" applyAlignment="1">
      <alignment horizontal="right"/>
    </xf>
    <xf numFmtId="0" fontId="7" fillId="0" borderId="0" xfId="0" applyFont="1"/>
    <xf numFmtId="0" fontId="5" fillId="0" borderId="0" xfId="0" applyFont="1" applyAlignment="1">
      <alignment horizontal="right"/>
    </xf>
    <xf numFmtId="0" fontId="9" fillId="0" borderId="0" xfId="0" applyFont="1"/>
    <xf numFmtId="165" fontId="9" fillId="0" borderId="0" xfId="0" applyNumberFormat="1" applyFont="1" applyAlignment="1">
      <alignment horizontal="right"/>
    </xf>
    <xf numFmtId="0" fontId="10" fillId="0" borderId="0" xfId="0" applyFont="1"/>
    <xf numFmtId="165" fontId="10" fillId="0" borderId="0" xfId="0" applyNumberFormat="1" applyFont="1"/>
    <xf numFmtId="0" fontId="5" fillId="0" borderId="0" xfId="0" applyFont="1" applyAlignment="1">
      <alignment horizontal="left"/>
    </xf>
    <xf numFmtId="0" fontId="5" fillId="0" borderId="0" xfId="0" quotePrefix="1" applyFont="1" applyAlignment="1">
      <alignment horizontal="left"/>
    </xf>
    <xf numFmtId="0" fontId="9" fillId="0" borderId="0" xfId="0" applyFont="1" applyAlignment="1">
      <alignment horizontal="left"/>
    </xf>
    <xf numFmtId="0" fontId="9" fillId="0" borderId="0" xfId="0" applyFont="1" applyAlignment="1">
      <alignment horizontal="center"/>
    </xf>
    <xf numFmtId="0" fontId="9" fillId="0" borderId="0" xfId="0" quotePrefix="1" applyFont="1"/>
    <xf numFmtId="164" fontId="9" fillId="0" borderId="0" xfId="0" applyNumberFormat="1" applyFont="1"/>
    <xf numFmtId="165" fontId="5" fillId="0" borderId="0" xfId="0" applyNumberFormat="1" applyFont="1" applyAlignment="1">
      <alignment horizontal="center"/>
    </xf>
    <xf numFmtId="0" fontId="5" fillId="0" borderId="0" xfId="0" applyFont="1" applyAlignment="1">
      <alignment horizontal="center"/>
    </xf>
    <xf numFmtId="0" fontId="9" fillId="0" borderId="0" xfId="0" applyFont="1" applyAlignment="1">
      <alignment horizontal="right"/>
    </xf>
    <xf numFmtId="0" fontId="9" fillId="0" borderId="0" xfId="0" applyFont="1" applyAlignment="1">
      <alignment horizontal="right" vertical="center" textRotation="90"/>
    </xf>
    <xf numFmtId="0" fontId="9" fillId="0" borderId="0" xfId="0" applyFont="1" applyAlignment="1">
      <alignment horizontal="center" vertical="center" textRotation="90"/>
    </xf>
    <xf numFmtId="0" fontId="1" fillId="0" borderId="0" xfId="0" applyFont="1" applyAlignment="1">
      <alignment horizontal="center"/>
    </xf>
    <xf numFmtId="164" fontId="9" fillId="0" borderId="0" xfId="0" applyNumberFormat="1" applyFont="1" applyAlignment="1">
      <alignment horizontal="right"/>
    </xf>
    <xf numFmtId="0" fontId="9" fillId="0" borderId="0" xfId="0" quotePrefix="1" applyFont="1" applyAlignment="1">
      <alignment horizontal="right"/>
    </xf>
    <xf numFmtId="165" fontId="9" fillId="0" borderId="0" xfId="0" applyNumberFormat="1" applyFont="1"/>
    <xf numFmtId="0" fontId="10" fillId="0" borderId="0" xfId="0" applyFont="1" applyAlignment="1">
      <alignment horizontal="right"/>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xf>
    <xf numFmtId="0" fontId="17" fillId="0" borderId="0" xfId="0" applyFont="1" applyAlignment="1">
      <alignment vertical="center"/>
    </xf>
    <xf numFmtId="0" fontId="16" fillId="0" borderId="0" xfId="0" applyFont="1" applyAlignment="1">
      <alignment horizontal="right" vertical="center"/>
    </xf>
    <xf numFmtId="0" fontId="15" fillId="0" borderId="0" xfId="0" quotePrefix="1" applyFont="1" applyAlignment="1">
      <alignment vertical="center"/>
    </xf>
    <xf numFmtId="0" fontId="19" fillId="0" borderId="0" xfId="0" applyFont="1"/>
    <xf numFmtId="0" fontId="19" fillId="0" borderId="0" xfId="0" applyFont="1" applyAlignment="1">
      <alignment vertical="center"/>
    </xf>
    <xf numFmtId="0" fontId="15" fillId="0" borderId="0" xfId="0" applyFont="1"/>
    <xf numFmtId="165" fontId="15" fillId="0" borderId="0" xfId="0" applyNumberFormat="1" applyFont="1"/>
    <xf numFmtId="0" fontId="20" fillId="0" borderId="0" xfId="0" applyFont="1"/>
    <xf numFmtId="7" fontId="9" fillId="0" borderId="0" xfId="0" applyNumberFormat="1" applyFont="1"/>
    <xf numFmtId="165" fontId="9" fillId="0" borderId="0" xfId="0" quotePrefix="1" applyNumberFormat="1" applyFont="1" applyAlignment="1">
      <alignment horizontal="right"/>
    </xf>
    <xf numFmtId="0" fontId="21" fillId="0" borderId="0" xfId="0" applyFont="1" applyAlignment="1">
      <alignment vertical="center"/>
    </xf>
    <xf numFmtId="0" fontId="22" fillId="0" borderId="0" xfId="0" applyFont="1" applyAlignment="1">
      <alignment vertical="top"/>
    </xf>
    <xf numFmtId="0" fontId="13" fillId="0" borderId="0" xfId="0" applyFont="1" applyAlignment="1">
      <alignment horizontal="right"/>
    </xf>
    <xf numFmtId="1" fontId="9" fillId="0" borderId="0" xfId="0" applyNumberFormat="1" applyFont="1" applyAlignment="1">
      <alignment horizontal="center" vertical="center" textRotation="90"/>
    </xf>
    <xf numFmtId="0" fontId="23" fillId="0" borderId="0" xfId="0" applyFont="1" applyAlignment="1">
      <alignment horizontal="left"/>
    </xf>
    <xf numFmtId="0" fontId="24" fillId="0" borderId="0" xfId="0" applyFont="1" applyAlignment="1">
      <alignment horizontal="left"/>
    </xf>
    <xf numFmtId="0" fontId="23" fillId="0" borderId="0" xfId="0" quotePrefix="1" applyFont="1" applyAlignment="1">
      <alignment horizontal="left"/>
    </xf>
    <xf numFmtId="0" fontId="25" fillId="0" borderId="0" xfId="0" applyFont="1"/>
    <xf numFmtId="0" fontId="18" fillId="0" borderId="0" xfId="0" applyFont="1" applyAlignment="1">
      <alignment horizontal="right"/>
    </xf>
    <xf numFmtId="0" fontId="27" fillId="0" borderId="0" xfId="0" quotePrefix="1" applyFont="1"/>
    <xf numFmtId="0" fontId="29" fillId="0" borderId="0" xfId="0" applyFont="1"/>
    <xf numFmtId="0" fontId="15" fillId="0" borderId="0" xfId="0" applyFont="1" applyAlignment="1">
      <alignment horizontal="center"/>
    </xf>
    <xf numFmtId="0" fontId="34" fillId="0" borderId="0" xfId="0" applyFont="1" applyAlignment="1">
      <alignment horizontal="right" vertical="top"/>
    </xf>
    <xf numFmtId="0" fontId="15" fillId="0" borderId="0" xfId="0" applyFont="1" applyAlignment="1">
      <alignment vertical="top"/>
    </xf>
    <xf numFmtId="0" fontId="15" fillId="0" borderId="1" xfId="0" applyFont="1" applyBorder="1"/>
    <xf numFmtId="0" fontId="35" fillId="0" borderId="1" xfId="0" applyFont="1" applyBorder="1" applyAlignment="1">
      <alignment vertical="top" wrapText="1"/>
    </xf>
    <xf numFmtId="165" fontId="18" fillId="0" borderId="1" xfId="0" applyNumberFormat="1" applyFont="1" applyBorder="1" applyAlignment="1">
      <alignment horizontal="right" vertical="center"/>
    </xf>
    <xf numFmtId="0" fontId="9" fillId="2" borderId="0" xfId="0" applyFont="1" applyFill="1" applyAlignment="1">
      <alignment horizontal="center"/>
    </xf>
    <xf numFmtId="0" fontId="9" fillId="2" borderId="0" xfId="0" applyFont="1" applyFill="1" applyAlignment="1">
      <alignment horizontal="center" vertical="center" textRotation="90"/>
    </xf>
    <xf numFmtId="0" fontId="36" fillId="0" borderId="0" xfId="0" applyFont="1" applyAlignment="1">
      <alignment horizontal="right"/>
    </xf>
    <xf numFmtId="0" fontId="9" fillId="0" borderId="1" xfId="0" quotePrefix="1" applyFont="1" applyBorder="1"/>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5" fillId="2" borderId="0" xfId="0" applyFont="1" applyFill="1" applyAlignment="1">
      <alignment horizontal="center"/>
    </xf>
    <xf numFmtId="0" fontId="12" fillId="0" borderId="1" xfId="0" applyFont="1" applyBorder="1" applyAlignment="1">
      <alignment horizontal="left"/>
    </xf>
    <xf numFmtId="0" fontId="13" fillId="0" borderId="1" xfId="0" quotePrefix="1" applyFont="1" applyBorder="1"/>
    <xf numFmtId="1" fontId="9" fillId="0" borderId="1" xfId="0" applyNumberFormat="1" applyFont="1" applyBorder="1" applyAlignment="1">
      <alignment horizontal="center" vertical="center"/>
    </xf>
    <xf numFmtId="0" fontId="4" fillId="0" borderId="1" xfId="0" applyFont="1" applyBorder="1" applyAlignment="1">
      <alignment vertical="center"/>
    </xf>
    <xf numFmtId="0" fontId="13" fillId="0" borderId="1" xfId="0" applyFont="1" applyBorder="1" applyAlignment="1">
      <alignment horizontal="right"/>
    </xf>
    <xf numFmtId="1" fontId="9" fillId="2" borderId="0" xfId="0" applyNumberFormat="1" applyFont="1" applyFill="1" applyAlignment="1">
      <alignment horizontal="center" vertical="center" textRotation="90"/>
    </xf>
    <xf numFmtId="1" fontId="9" fillId="2" borderId="1" xfId="0" applyNumberFormat="1" applyFont="1" applyFill="1" applyBorder="1" applyAlignment="1">
      <alignment horizontal="center" vertical="center"/>
    </xf>
    <xf numFmtId="0" fontId="34" fillId="0" borderId="1" xfId="0" applyFont="1" applyBorder="1"/>
    <xf numFmtId="1" fontId="9" fillId="0" borderId="1" xfId="0" applyNumberFormat="1" applyFont="1" applyBorder="1" applyAlignment="1">
      <alignment horizontal="center"/>
    </xf>
    <xf numFmtId="1" fontId="9" fillId="2" borderId="1" xfId="0" applyNumberFormat="1" applyFont="1" applyFill="1" applyBorder="1" applyAlignment="1">
      <alignment horizontal="center"/>
    </xf>
    <xf numFmtId="0" fontId="36" fillId="0" borderId="0" xfId="0" applyFont="1"/>
    <xf numFmtId="165" fontId="11" fillId="0" borderId="1" xfId="0" applyNumberFormat="1" applyFont="1" applyBorder="1" applyAlignment="1">
      <alignment horizontal="center"/>
    </xf>
    <xf numFmtId="0" fontId="0" fillId="3" borderId="0" xfId="0" applyFill="1"/>
    <xf numFmtId="0" fontId="0" fillId="4" borderId="0" xfId="0" applyFill="1" applyAlignment="1">
      <alignment horizontal="right"/>
    </xf>
    <xf numFmtId="0" fontId="0" fillId="0" borderId="0" xfId="0" applyAlignment="1">
      <alignment horizontal="right"/>
    </xf>
    <xf numFmtId="0" fontId="0" fillId="5" borderId="0" xfId="0" applyFill="1" applyAlignment="1">
      <alignment horizontal="right"/>
    </xf>
    <xf numFmtId="0" fontId="37" fillId="0" borderId="0" xfId="0" applyFont="1" applyAlignment="1">
      <alignment horizontal="right" vertical="center"/>
    </xf>
    <xf numFmtId="0" fontId="9" fillId="0" borderId="0" xfId="0" applyFont="1" applyAlignment="1">
      <alignment horizontal="left" vertical="center"/>
    </xf>
    <xf numFmtId="0" fontId="9" fillId="0" borderId="0" xfId="0" applyFont="1" applyAlignment="1">
      <alignment vertical="center"/>
    </xf>
    <xf numFmtId="165" fontId="9" fillId="0" borderId="0" xfId="0" applyNumberFormat="1" applyFont="1" applyAlignment="1">
      <alignment horizontal="right" vertical="center"/>
    </xf>
    <xf numFmtId="0" fontId="18" fillId="0" borderId="0" xfId="0" applyFont="1" applyAlignment="1">
      <alignment horizontal="center" vertical="center"/>
    </xf>
    <xf numFmtId="0" fontId="18" fillId="2" borderId="0" xfId="0" applyFont="1" applyFill="1" applyAlignment="1">
      <alignment horizontal="center" vertical="center"/>
    </xf>
    <xf numFmtId="0" fontId="9" fillId="6" borderId="0" xfId="0" applyFont="1" applyFill="1" applyAlignment="1">
      <alignment horizontal="left" vertical="center"/>
    </xf>
    <xf numFmtId="0" fontId="9" fillId="6" borderId="0" xfId="0" applyFont="1" applyFill="1" applyAlignment="1">
      <alignment vertical="center"/>
    </xf>
    <xf numFmtId="165" fontId="9" fillId="6" borderId="0" xfId="0" applyNumberFormat="1" applyFont="1" applyFill="1" applyAlignment="1">
      <alignment horizontal="right" vertical="center"/>
    </xf>
    <xf numFmtId="0" fontId="18" fillId="6" borderId="0" xfId="0" applyFont="1" applyFill="1" applyAlignment="1">
      <alignment horizontal="center" vertical="center"/>
    </xf>
    <xf numFmtId="0" fontId="37" fillId="6" borderId="0" xfId="0" applyFont="1" applyFill="1" applyAlignment="1">
      <alignment horizontal="right" vertical="center"/>
    </xf>
    <xf numFmtId="1" fontId="26" fillId="0" borderId="2" xfId="0" applyNumberFormat="1" applyFont="1" applyBorder="1" applyAlignment="1">
      <alignment horizontal="center" vertical="center"/>
    </xf>
    <xf numFmtId="1" fontId="26" fillId="6" borderId="2" xfId="0" applyNumberFormat="1" applyFont="1" applyFill="1" applyBorder="1" applyAlignment="1">
      <alignment horizontal="center" vertical="center"/>
    </xf>
    <xf numFmtId="0" fontId="38" fillId="0" borderId="0" xfId="0" applyFont="1" applyAlignment="1">
      <alignment horizontal="right" vertical="center"/>
    </xf>
    <xf numFmtId="0" fontId="13" fillId="0" borderId="0" xfId="0" applyFont="1" applyAlignment="1">
      <alignment vertical="center"/>
    </xf>
    <xf numFmtId="0" fontId="13" fillId="0" borderId="0" xfId="0" quotePrefix="1" applyFont="1" applyAlignment="1">
      <alignment vertical="center"/>
    </xf>
    <xf numFmtId="0" fontId="28" fillId="0" borderId="0" xfId="0" applyFont="1" applyAlignment="1">
      <alignment vertical="center"/>
    </xf>
    <xf numFmtId="0" fontId="13" fillId="0" borderId="0" xfId="0" applyFont="1" applyAlignment="1">
      <alignment horizontal="right" vertical="center"/>
    </xf>
    <xf numFmtId="1" fontId="18" fillId="0" borderId="0" xfId="0" applyNumberFormat="1" applyFont="1" applyAlignment="1">
      <alignment horizontal="center" vertical="center"/>
    </xf>
    <xf numFmtId="1" fontId="5" fillId="2" borderId="0" xfId="0" applyNumberFormat="1" applyFont="1" applyFill="1" applyAlignment="1">
      <alignment horizontal="center" vertical="center"/>
    </xf>
    <xf numFmtId="1" fontId="5" fillId="0" borderId="0" xfId="0" applyNumberFormat="1" applyFont="1" applyAlignment="1">
      <alignment horizontal="center" vertical="center"/>
    </xf>
    <xf numFmtId="0" fontId="38" fillId="6" borderId="0" xfId="0" quotePrefix="1" applyFont="1" applyFill="1" applyAlignment="1">
      <alignment horizontal="right" vertical="center"/>
    </xf>
    <xf numFmtId="0" fontId="13" fillId="6" borderId="0" xfId="0" applyFont="1" applyFill="1" applyAlignment="1">
      <alignment vertical="center"/>
    </xf>
    <xf numFmtId="0" fontId="13" fillId="6" borderId="0" xfId="0" quotePrefix="1" applyFont="1" applyFill="1" applyAlignment="1">
      <alignment vertical="center"/>
    </xf>
    <xf numFmtId="0" fontId="28" fillId="6" borderId="0" xfId="0" applyFont="1" applyFill="1" applyAlignment="1">
      <alignment vertical="center"/>
    </xf>
    <xf numFmtId="0" fontId="13" fillId="6" borderId="0" xfId="0" applyFont="1" applyFill="1" applyAlignment="1">
      <alignment horizontal="right" vertical="center"/>
    </xf>
    <xf numFmtId="1" fontId="18" fillId="6" borderId="0" xfId="0" applyNumberFormat="1" applyFont="1" applyFill="1" applyAlignment="1">
      <alignment horizontal="center" vertical="center"/>
    </xf>
    <xf numFmtId="1" fontId="5" fillId="6" borderId="0" xfId="0" applyNumberFormat="1" applyFont="1" applyFill="1" applyAlignment="1">
      <alignment horizontal="center" vertical="center"/>
    </xf>
    <xf numFmtId="0" fontId="38" fillId="0" borderId="0" xfId="0" quotePrefix="1" applyFont="1" applyAlignment="1">
      <alignment horizontal="right" vertical="center"/>
    </xf>
    <xf numFmtId="0" fontId="4" fillId="0" borderId="0" xfId="0" applyFont="1" applyAlignment="1">
      <alignment vertical="center"/>
    </xf>
    <xf numFmtId="0" fontId="9" fillId="0" borderId="0" xfId="0" applyFont="1" applyAlignment="1">
      <alignment horizontal="center" vertical="center"/>
    </xf>
    <xf numFmtId="0" fontId="8" fillId="0" borderId="0" xfId="0" applyFont="1" applyAlignment="1">
      <alignment vertical="center"/>
    </xf>
    <xf numFmtId="0" fontId="1" fillId="0" borderId="0" xfId="0" applyFont="1" applyAlignment="1">
      <alignment horizontal="center" vertical="center"/>
    </xf>
    <xf numFmtId="0" fontId="9" fillId="0" borderId="0" xfId="0" applyFont="1" applyAlignment="1">
      <alignment horizontal="right" vertical="center"/>
    </xf>
    <xf numFmtId="0" fontId="5" fillId="0" borderId="0" xfId="0" applyFont="1" applyAlignment="1">
      <alignment horizontal="right" vertical="center"/>
    </xf>
    <xf numFmtId="0" fontId="8" fillId="0" borderId="0" xfId="0" applyFont="1" applyAlignment="1">
      <alignment horizontal="right" vertical="center"/>
    </xf>
    <xf numFmtId="0" fontId="29" fillId="0" borderId="0" xfId="0" applyFont="1" applyAlignment="1">
      <alignment vertical="center"/>
    </xf>
    <xf numFmtId="0" fontId="30" fillId="0" borderId="0" xfId="0" applyFont="1" applyAlignment="1">
      <alignment vertical="center"/>
    </xf>
    <xf numFmtId="0" fontId="31" fillId="0" borderId="0" xfId="0" applyFont="1" applyAlignment="1">
      <alignment horizontal="center" vertical="center"/>
    </xf>
    <xf numFmtId="0" fontId="32" fillId="0" borderId="0" xfId="0" applyFont="1" applyAlignment="1">
      <alignment horizontal="right" vertical="center"/>
    </xf>
    <xf numFmtId="0" fontId="33" fillId="0" borderId="0" xfId="0" applyFont="1" applyAlignment="1">
      <alignment horizontal="right" vertical="center"/>
    </xf>
    <xf numFmtId="0" fontId="38" fillId="6" borderId="0" xfId="0" applyFont="1" applyFill="1" applyAlignment="1">
      <alignment horizontal="right" vertical="center"/>
    </xf>
    <xf numFmtId="165" fontId="9" fillId="0" borderId="0" xfId="0" applyNumberFormat="1"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xf>
    <xf numFmtId="0" fontId="32" fillId="0" borderId="1" xfId="0" applyFont="1" applyBorder="1" applyAlignment="1">
      <alignment horizontal="right" vertical="center"/>
    </xf>
    <xf numFmtId="0" fontId="18" fillId="0" borderId="0" xfId="0" applyFont="1" applyAlignment="1">
      <alignment horizontal="right" vertical="center"/>
    </xf>
    <xf numFmtId="0" fontId="34" fillId="0" borderId="0" xfId="0" applyFont="1" applyAlignment="1">
      <alignment vertical="top" wrapText="1"/>
    </xf>
    <xf numFmtId="0" fontId="0" fillId="7" borderId="0" xfId="0" applyFill="1"/>
    <xf numFmtId="0" fontId="18" fillId="0" borderId="1" xfId="0" applyFont="1" applyBorder="1" applyAlignment="1">
      <alignment vertical="center"/>
    </xf>
    <xf numFmtId="0" fontId="39" fillId="0" borderId="0" xfId="0" applyFont="1"/>
    <xf numFmtId="0" fontId="45" fillId="0" borderId="0" xfId="0" applyFont="1"/>
    <xf numFmtId="0" fontId="15" fillId="0" borderId="0" xfId="0" applyFont="1" applyAlignment="1">
      <alignment horizontal="center" vertical="center"/>
    </xf>
    <xf numFmtId="0" fontId="40" fillId="0" borderId="0" xfId="0" applyFont="1" applyAlignment="1">
      <alignment horizontal="right" vertical="center"/>
    </xf>
    <xf numFmtId="0" fontId="40" fillId="0" borderId="0" xfId="0" applyFont="1" applyAlignment="1">
      <alignment horizontal="center" vertical="center"/>
    </xf>
    <xf numFmtId="0" fontId="41" fillId="0" borderId="0" xfId="0" applyFont="1" applyAlignment="1">
      <alignment horizontal="left" vertical="center"/>
    </xf>
    <xf numFmtId="0" fontId="42" fillId="0" borderId="0" xfId="0" applyFont="1" applyAlignment="1">
      <alignment vertical="center"/>
    </xf>
    <xf numFmtId="0" fontId="40" fillId="0" borderId="0" xfId="0" applyFont="1" applyAlignment="1">
      <alignment vertical="center"/>
    </xf>
    <xf numFmtId="0" fontId="14" fillId="0" borderId="0" xfId="0" quotePrefix="1" applyFont="1" applyAlignment="1">
      <alignment vertical="center"/>
    </xf>
    <xf numFmtId="0" fontId="14" fillId="0" borderId="0" xfId="0" applyFont="1"/>
    <xf numFmtId="0" fontId="15" fillId="8" borderId="0" xfId="0" applyFont="1" applyFill="1" applyAlignment="1">
      <alignment horizontal="center"/>
    </xf>
    <xf numFmtId="1" fontId="26" fillId="0" borderId="0" xfId="0" applyNumberFormat="1" applyFont="1" applyAlignment="1">
      <alignment horizontal="center" vertical="center"/>
    </xf>
    <xf numFmtId="1" fontId="26" fillId="0" borderId="3" xfId="0" applyNumberFormat="1" applyFont="1" applyBorder="1" applyAlignment="1">
      <alignment horizontal="center" vertical="center"/>
    </xf>
    <xf numFmtId="1" fontId="26" fillId="0" borderId="4" xfId="0" applyNumberFormat="1" applyFont="1" applyBorder="1" applyAlignment="1">
      <alignment horizontal="center" vertical="center"/>
    </xf>
    <xf numFmtId="0" fontId="35" fillId="0" borderId="0" xfId="0" applyFont="1" applyAlignment="1">
      <alignment vertical="top" wrapText="1"/>
    </xf>
    <xf numFmtId="0" fontId="15" fillId="0" borderId="1" xfId="0" applyFont="1" applyBorder="1" applyAlignment="1">
      <alignment horizontal="center"/>
    </xf>
    <xf numFmtId="0" fontId="15" fillId="0" borderId="1" xfId="0" applyFont="1" applyBorder="1" applyAlignment="1">
      <alignment vertical="center"/>
    </xf>
    <xf numFmtId="0" fontId="46" fillId="0" borderId="5" xfId="0" applyFont="1" applyBorder="1" applyAlignment="1">
      <alignment vertical="center" wrapText="1"/>
    </xf>
    <xf numFmtId="0" fontId="46" fillId="0" borderId="6" xfId="0" applyFont="1" applyBorder="1" applyAlignment="1">
      <alignment vertical="center" wrapText="1"/>
    </xf>
    <xf numFmtId="0" fontId="38" fillId="0" borderId="1" xfId="0" quotePrefix="1" applyFont="1" applyBorder="1" applyAlignment="1">
      <alignment horizontal="right" vertical="center"/>
    </xf>
    <xf numFmtId="0" fontId="13" fillId="0" borderId="1" xfId="0" applyFont="1" applyBorder="1" applyAlignment="1">
      <alignment vertical="center"/>
    </xf>
    <xf numFmtId="0" fontId="13" fillId="0" borderId="1" xfId="0" quotePrefix="1" applyFont="1" applyBorder="1" applyAlignment="1">
      <alignment vertical="center"/>
    </xf>
    <xf numFmtId="0" fontId="28" fillId="0" borderId="1" xfId="0" applyFont="1" applyBorder="1" applyAlignment="1">
      <alignment vertical="center"/>
    </xf>
    <xf numFmtId="165" fontId="9" fillId="0" borderId="1" xfId="0" applyNumberFormat="1" applyFont="1" applyBorder="1" applyAlignment="1">
      <alignment horizontal="right" vertical="center"/>
    </xf>
    <xf numFmtId="0" fontId="13" fillId="0" borderId="1" xfId="0" applyFont="1" applyBorder="1" applyAlignment="1">
      <alignment horizontal="right" vertical="center"/>
    </xf>
    <xf numFmtId="1" fontId="26" fillId="0" borderId="7" xfId="0" applyNumberFormat="1" applyFont="1" applyBorder="1" applyAlignment="1">
      <alignment horizontal="center" vertical="center"/>
    </xf>
    <xf numFmtId="1" fontId="18" fillId="0" borderId="1" xfId="0" applyNumberFormat="1" applyFont="1" applyBorder="1" applyAlignment="1">
      <alignment horizontal="center" vertical="center"/>
    </xf>
    <xf numFmtId="1" fontId="5" fillId="2" borderId="1" xfId="0" applyNumberFormat="1" applyFont="1" applyFill="1" applyBorder="1" applyAlignment="1">
      <alignment horizontal="center" vertical="center"/>
    </xf>
    <xf numFmtId="1" fontId="5" fillId="0" borderId="1" xfId="0" applyNumberFormat="1" applyFont="1" applyBorder="1" applyAlignment="1">
      <alignment horizontal="center" vertical="center"/>
    </xf>
    <xf numFmtId="0" fontId="9" fillId="0" borderId="2" xfId="0" applyFont="1" applyBorder="1" applyAlignment="1">
      <alignment vertical="center" textRotation="90"/>
    </xf>
    <xf numFmtId="165" fontId="18" fillId="0" borderId="0" xfId="0" applyNumberFormat="1" applyFont="1" applyAlignment="1">
      <alignment horizontal="right"/>
    </xf>
    <xf numFmtId="164" fontId="43" fillId="0" borderId="0" xfId="0" applyNumberFormat="1" applyFont="1" applyAlignment="1">
      <alignment horizontal="right"/>
    </xf>
    <xf numFmtId="5" fontId="43" fillId="0" borderId="0" xfId="0" applyNumberFormat="1" applyFont="1"/>
    <xf numFmtId="7" fontId="43" fillId="0" borderId="0" xfId="0" applyNumberFormat="1" applyFont="1"/>
    <xf numFmtId="166" fontId="9" fillId="0" borderId="0" xfId="0" applyNumberFormat="1" applyFont="1" applyAlignment="1">
      <alignment horizontal="right"/>
    </xf>
    <xf numFmtId="165" fontId="40" fillId="0" borderId="0" xfId="0" applyNumberFormat="1" applyFont="1" applyAlignment="1">
      <alignment horizontal="center" vertical="center"/>
    </xf>
    <xf numFmtId="165" fontId="14" fillId="0" borderId="0" xfId="0" applyNumberFormat="1" applyFont="1" applyAlignment="1">
      <alignment horizontal="center" vertical="center"/>
    </xf>
    <xf numFmtId="165" fontId="25" fillId="0" borderId="0" xfId="0" applyNumberFormat="1" applyFont="1" applyAlignment="1">
      <alignment horizontal="center" vertical="center"/>
    </xf>
    <xf numFmtId="0" fontId="0" fillId="0" borderId="0" xfId="0" applyAlignment="1">
      <alignment horizontal="center" vertical="center"/>
    </xf>
    <xf numFmtId="164" fontId="43" fillId="0" borderId="0" xfId="0" applyNumberFormat="1" applyFont="1" applyAlignment="1">
      <alignment horizontal="center" vertical="center"/>
    </xf>
    <xf numFmtId="165" fontId="17" fillId="0" borderId="0" xfId="0" applyNumberFormat="1" applyFont="1" applyAlignment="1">
      <alignment horizontal="right" vertical="center"/>
    </xf>
    <xf numFmtId="165" fontId="15" fillId="0" borderId="0" xfId="0" applyNumberFormat="1" applyFont="1" applyAlignment="1">
      <alignment horizontal="right" vertical="center"/>
    </xf>
    <xf numFmtId="165" fontId="16" fillId="0" borderId="0" xfId="0" applyNumberFormat="1" applyFont="1" applyAlignment="1">
      <alignment horizontal="right" vertical="center"/>
    </xf>
    <xf numFmtId="165" fontId="18" fillId="0" borderId="0" xfId="0" applyNumberFormat="1" applyFont="1" applyAlignment="1">
      <alignment horizontal="right" vertical="center"/>
    </xf>
    <xf numFmtId="165" fontId="15" fillId="0" borderId="0" xfId="0" applyNumberFormat="1" applyFont="1" applyAlignment="1">
      <alignment vertical="center"/>
    </xf>
    <xf numFmtId="165" fontId="43" fillId="0" borderId="0" xfId="0" applyNumberFormat="1" applyFont="1" applyAlignment="1">
      <alignment horizontal="right"/>
    </xf>
    <xf numFmtId="165" fontId="43" fillId="0" borderId="0" xfId="0" applyNumberFormat="1" applyFont="1"/>
    <xf numFmtId="5" fontId="43" fillId="0" borderId="0" xfId="0" applyNumberFormat="1" applyFont="1" applyAlignment="1">
      <alignment horizontal="right"/>
    </xf>
    <xf numFmtId="0" fontId="5" fillId="0" borderId="0" xfId="0" applyFont="1" applyAlignment="1">
      <alignment horizontal="center"/>
    </xf>
    <xf numFmtId="0" fontId="5" fillId="0" borderId="5" xfId="0" applyFont="1" applyBorder="1" applyAlignment="1">
      <alignment horizontal="center"/>
    </xf>
    <xf numFmtId="0" fontId="9" fillId="0" borderId="2" xfId="0" applyFont="1" applyBorder="1" applyAlignment="1">
      <alignment horizontal="center" vertical="center" textRotation="90"/>
    </xf>
    <xf numFmtId="0" fontId="9" fillId="0" borderId="7" xfId="0" applyFont="1" applyBorder="1" applyAlignment="1">
      <alignment horizontal="center" vertical="center" textRotation="90"/>
    </xf>
    <xf numFmtId="0" fontId="9" fillId="8" borderId="2" xfId="0" applyFont="1" applyFill="1" applyBorder="1" applyAlignment="1">
      <alignment horizontal="center" vertical="center" textRotation="90"/>
    </xf>
    <xf numFmtId="0" fontId="9" fillId="8" borderId="7" xfId="0" applyFont="1" applyFill="1" applyBorder="1" applyAlignment="1">
      <alignment horizontal="center" vertical="center" textRotation="90"/>
    </xf>
    <xf numFmtId="0" fontId="46" fillId="0" borderId="5" xfId="0" applyFont="1" applyBorder="1" applyAlignment="1">
      <alignment horizontal="left" vertical="center" wrapText="1"/>
    </xf>
    <xf numFmtId="0" fontId="46" fillId="0" borderId="0" xfId="0" applyFont="1" applyAlignment="1">
      <alignment horizontal="left" vertical="center" wrapText="1"/>
    </xf>
    <xf numFmtId="0" fontId="35" fillId="0" borderId="8" xfId="0" applyFont="1" applyBorder="1" applyAlignment="1">
      <alignment horizontal="left" vertical="top" wrapText="1"/>
    </xf>
    <xf numFmtId="0" fontId="35" fillId="0" borderId="0" xfId="0" applyFont="1" applyAlignment="1">
      <alignment horizontal="left" vertical="top" wrapText="1"/>
    </xf>
    <xf numFmtId="0" fontId="11" fillId="0" borderId="0" xfId="0" applyFont="1" applyAlignment="1">
      <alignment horizontal="center"/>
    </xf>
    <xf numFmtId="0" fontId="9" fillId="0" borderId="9" xfId="0" applyFont="1" applyBorder="1" applyAlignment="1">
      <alignment horizontal="center" vertical="center" textRotation="90"/>
    </xf>
    <xf numFmtId="0" fontId="15" fillId="2" borderId="0" xfId="0" applyFont="1" applyFill="1" applyAlignment="1">
      <alignment horizontal="center"/>
    </xf>
    <xf numFmtId="0" fontId="34" fillId="0" borderId="0" xfId="0" applyFont="1" applyAlignment="1">
      <alignment horizontal="left" vertical="top" wrapText="1"/>
    </xf>
    <xf numFmtId="165" fontId="47" fillId="0" borderId="0" xfId="0" applyNumberFormat="1" applyFont="1" applyAlignment="1">
      <alignment horizontal="right"/>
    </xf>
    <xf numFmtId="5" fontId="47" fillId="9" borderId="0" xfId="0" applyNumberFormat="1" applyFont="1" applyFill="1"/>
    <xf numFmtId="5" fontId="47" fillId="0" borderId="0" xfId="0" applyNumberFormat="1" applyFont="1" applyAlignment="1">
      <alignment horizontal="right"/>
    </xf>
    <xf numFmtId="7" fontId="47" fillId="0" borderId="0" xfId="0" applyNumberFormat="1" applyFont="1"/>
    <xf numFmtId="164" fontId="47" fillId="0" borderId="0" xfId="0" applyNumberFormat="1" applyFont="1" applyAlignment="1">
      <alignment horizontal="right"/>
    </xf>
    <xf numFmtId="5" fontId="48" fillId="0" borderId="0" xfId="0" applyNumberFormat="1" applyFont="1"/>
    <xf numFmtId="5" fontId="49" fillId="0" borderId="0" xfId="0" applyNumberFormat="1" applyFont="1"/>
    <xf numFmtId="165" fontId="50" fillId="0" borderId="0" xfId="0" applyNumberFormat="1" applyFont="1" applyAlignment="1">
      <alignment horizontal="center" vertical="center"/>
    </xf>
  </cellXfs>
  <cellStyles count="5">
    <cellStyle name="cena" xfId="1" xr:uid="{C6AA547E-1850-453A-BB22-801191D5DEF5}"/>
    <cellStyle name="Normální" xfId="0" builtinId="0"/>
    <cellStyle name="oddíl" xfId="2" xr:uid="{21A56EC2-B7ED-454F-BD33-A111EAC3A70B}"/>
    <cellStyle name="počty kusů" xfId="3" xr:uid="{B676A376-BA35-4E34-A077-229314B040BE}"/>
    <cellStyle name="popis" xfId="4" xr:uid="{9C6FBE5E-695A-49A3-BE67-3781F60B78F7}"/>
  </cellStyles>
  <dxfs count="283">
    <dxf>
      <font>
        <condense val="0"/>
        <extend val="0"/>
        <color indexed="22"/>
      </font>
    </dxf>
    <dxf>
      <font>
        <condense val="0"/>
        <extend val="0"/>
        <color indexed="13"/>
      </font>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22"/>
      </font>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13" Type="http://schemas.openxmlformats.org/officeDocument/2006/relationships/image" Target="../media/image28.png"/><Relationship Id="rId18" Type="http://schemas.openxmlformats.org/officeDocument/2006/relationships/image" Target="../media/image33.png"/><Relationship Id="rId26" Type="http://schemas.openxmlformats.org/officeDocument/2006/relationships/image" Target="../media/image41.png"/><Relationship Id="rId39" Type="http://schemas.openxmlformats.org/officeDocument/2006/relationships/image" Target="../media/image54.png"/><Relationship Id="rId21" Type="http://schemas.openxmlformats.org/officeDocument/2006/relationships/image" Target="../media/image36.png"/><Relationship Id="rId34" Type="http://schemas.openxmlformats.org/officeDocument/2006/relationships/image" Target="../media/image49.png"/><Relationship Id="rId42" Type="http://schemas.openxmlformats.org/officeDocument/2006/relationships/image" Target="../media/image57.png"/><Relationship Id="rId47" Type="http://schemas.openxmlformats.org/officeDocument/2006/relationships/image" Target="../media/image62.png"/><Relationship Id="rId50" Type="http://schemas.openxmlformats.org/officeDocument/2006/relationships/image" Target="../media/image65.png"/><Relationship Id="rId55" Type="http://schemas.openxmlformats.org/officeDocument/2006/relationships/image" Target="../media/image70.png"/><Relationship Id="rId7" Type="http://schemas.openxmlformats.org/officeDocument/2006/relationships/image" Target="../media/image22.png"/><Relationship Id="rId2" Type="http://schemas.openxmlformats.org/officeDocument/2006/relationships/image" Target="../media/image17.png"/><Relationship Id="rId16" Type="http://schemas.openxmlformats.org/officeDocument/2006/relationships/image" Target="../media/image31.png"/><Relationship Id="rId29" Type="http://schemas.openxmlformats.org/officeDocument/2006/relationships/image" Target="../media/image44.png"/><Relationship Id="rId11" Type="http://schemas.openxmlformats.org/officeDocument/2006/relationships/image" Target="../media/image26.png"/><Relationship Id="rId24" Type="http://schemas.openxmlformats.org/officeDocument/2006/relationships/image" Target="../media/image39.png"/><Relationship Id="rId32" Type="http://schemas.openxmlformats.org/officeDocument/2006/relationships/image" Target="../media/image47.png"/><Relationship Id="rId37" Type="http://schemas.openxmlformats.org/officeDocument/2006/relationships/image" Target="../media/image52.png"/><Relationship Id="rId40" Type="http://schemas.openxmlformats.org/officeDocument/2006/relationships/image" Target="../media/image55.png"/><Relationship Id="rId45" Type="http://schemas.openxmlformats.org/officeDocument/2006/relationships/image" Target="../media/image60.png"/><Relationship Id="rId53" Type="http://schemas.openxmlformats.org/officeDocument/2006/relationships/image" Target="../media/image68.png"/><Relationship Id="rId58" Type="http://schemas.openxmlformats.org/officeDocument/2006/relationships/image" Target="../media/image73.png"/><Relationship Id="rId5" Type="http://schemas.openxmlformats.org/officeDocument/2006/relationships/image" Target="../media/image20.png"/><Relationship Id="rId19" Type="http://schemas.openxmlformats.org/officeDocument/2006/relationships/image" Target="../media/image34.png"/><Relationship Id="rId4" Type="http://schemas.openxmlformats.org/officeDocument/2006/relationships/image" Target="../media/image19.png"/><Relationship Id="rId9" Type="http://schemas.openxmlformats.org/officeDocument/2006/relationships/image" Target="../media/image24.png"/><Relationship Id="rId14" Type="http://schemas.openxmlformats.org/officeDocument/2006/relationships/image" Target="../media/image29.png"/><Relationship Id="rId22" Type="http://schemas.openxmlformats.org/officeDocument/2006/relationships/image" Target="../media/image37.png"/><Relationship Id="rId27" Type="http://schemas.openxmlformats.org/officeDocument/2006/relationships/image" Target="../media/image42.png"/><Relationship Id="rId30" Type="http://schemas.openxmlformats.org/officeDocument/2006/relationships/image" Target="../media/image45.png"/><Relationship Id="rId35" Type="http://schemas.openxmlformats.org/officeDocument/2006/relationships/image" Target="../media/image50.png"/><Relationship Id="rId43" Type="http://schemas.openxmlformats.org/officeDocument/2006/relationships/image" Target="../media/image58.png"/><Relationship Id="rId48" Type="http://schemas.openxmlformats.org/officeDocument/2006/relationships/image" Target="../media/image63.png"/><Relationship Id="rId56" Type="http://schemas.openxmlformats.org/officeDocument/2006/relationships/image" Target="../media/image71.png"/><Relationship Id="rId8" Type="http://schemas.openxmlformats.org/officeDocument/2006/relationships/image" Target="../media/image23.png"/><Relationship Id="rId51" Type="http://schemas.openxmlformats.org/officeDocument/2006/relationships/image" Target="../media/image66.png"/><Relationship Id="rId3" Type="http://schemas.openxmlformats.org/officeDocument/2006/relationships/image" Target="../media/image18.png"/><Relationship Id="rId12" Type="http://schemas.openxmlformats.org/officeDocument/2006/relationships/image" Target="../media/image27.png"/><Relationship Id="rId17" Type="http://schemas.openxmlformats.org/officeDocument/2006/relationships/image" Target="../media/image32.png"/><Relationship Id="rId25" Type="http://schemas.openxmlformats.org/officeDocument/2006/relationships/image" Target="../media/image40.png"/><Relationship Id="rId33" Type="http://schemas.openxmlformats.org/officeDocument/2006/relationships/image" Target="../media/image48.png"/><Relationship Id="rId38" Type="http://schemas.openxmlformats.org/officeDocument/2006/relationships/image" Target="../media/image53.png"/><Relationship Id="rId46" Type="http://schemas.openxmlformats.org/officeDocument/2006/relationships/image" Target="../media/image61.png"/><Relationship Id="rId59" Type="http://schemas.openxmlformats.org/officeDocument/2006/relationships/image" Target="../media/image74.jpeg"/><Relationship Id="rId20" Type="http://schemas.openxmlformats.org/officeDocument/2006/relationships/image" Target="../media/image35.png"/><Relationship Id="rId41" Type="http://schemas.openxmlformats.org/officeDocument/2006/relationships/image" Target="../media/image56.png"/><Relationship Id="rId54" Type="http://schemas.openxmlformats.org/officeDocument/2006/relationships/image" Target="../media/image69.png"/><Relationship Id="rId1" Type="http://schemas.openxmlformats.org/officeDocument/2006/relationships/image" Target="../media/image16.png"/><Relationship Id="rId6" Type="http://schemas.openxmlformats.org/officeDocument/2006/relationships/image" Target="../media/image21.png"/><Relationship Id="rId15" Type="http://schemas.openxmlformats.org/officeDocument/2006/relationships/image" Target="../media/image30.png"/><Relationship Id="rId23" Type="http://schemas.openxmlformats.org/officeDocument/2006/relationships/image" Target="../media/image38.png"/><Relationship Id="rId28" Type="http://schemas.openxmlformats.org/officeDocument/2006/relationships/image" Target="../media/image43.png"/><Relationship Id="rId36" Type="http://schemas.openxmlformats.org/officeDocument/2006/relationships/image" Target="../media/image51.png"/><Relationship Id="rId49" Type="http://schemas.openxmlformats.org/officeDocument/2006/relationships/image" Target="../media/image64.png"/><Relationship Id="rId57" Type="http://schemas.openxmlformats.org/officeDocument/2006/relationships/image" Target="../media/image72.png"/><Relationship Id="rId10" Type="http://schemas.openxmlformats.org/officeDocument/2006/relationships/image" Target="../media/image25.png"/><Relationship Id="rId31" Type="http://schemas.openxmlformats.org/officeDocument/2006/relationships/image" Target="../media/image46.png"/><Relationship Id="rId44" Type="http://schemas.openxmlformats.org/officeDocument/2006/relationships/image" Target="../media/image59.png"/><Relationship Id="rId52" Type="http://schemas.openxmlformats.org/officeDocument/2006/relationships/image" Target="../media/image67.png"/><Relationship Id="rId60" Type="http://schemas.openxmlformats.org/officeDocument/2006/relationships/image" Target="../media/image75.jpeg"/></Relationships>
</file>

<file path=xl/drawings/_rels/drawing3.xml.rels><?xml version="1.0" encoding="UTF-8" standalone="yes"?>
<Relationships xmlns="http://schemas.openxmlformats.org/package/2006/relationships"><Relationship Id="rId8" Type="http://schemas.openxmlformats.org/officeDocument/2006/relationships/image" Target="../media/image83.jpeg"/><Relationship Id="rId13" Type="http://schemas.openxmlformats.org/officeDocument/2006/relationships/image" Target="../media/image88.jpeg"/><Relationship Id="rId3" Type="http://schemas.openxmlformats.org/officeDocument/2006/relationships/image" Target="../media/image78.jpeg"/><Relationship Id="rId7" Type="http://schemas.openxmlformats.org/officeDocument/2006/relationships/image" Target="../media/image82.jpeg"/><Relationship Id="rId12" Type="http://schemas.openxmlformats.org/officeDocument/2006/relationships/image" Target="../media/image87.jpeg"/><Relationship Id="rId2" Type="http://schemas.openxmlformats.org/officeDocument/2006/relationships/image" Target="../media/image77.jpeg"/><Relationship Id="rId1" Type="http://schemas.openxmlformats.org/officeDocument/2006/relationships/image" Target="../media/image76.jpeg"/><Relationship Id="rId6" Type="http://schemas.openxmlformats.org/officeDocument/2006/relationships/image" Target="../media/image81.jpeg"/><Relationship Id="rId11" Type="http://schemas.openxmlformats.org/officeDocument/2006/relationships/image" Target="../media/image86.jpeg"/><Relationship Id="rId5" Type="http://schemas.openxmlformats.org/officeDocument/2006/relationships/image" Target="../media/image80.jpeg"/><Relationship Id="rId10" Type="http://schemas.openxmlformats.org/officeDocument/2006/relationships/image" Target="../media/image85.jpeg"/><Relationship Id="rId4" Type="http://schemas.openxmlformats.org/officeDocument/2006/relationships/image" Target="../media/image79.jpeg"/><Relationship Id="rId9" Type="http://schemas.openxmlformats.org/officeDocument/2006/relationships/image" Target="../media/image8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89.jpeg"/></Relationships>
</file>

<file path=xl/drawings/_rels/drawing5.xml.rels><?xml version="1.0" encoding="UTF-8" standalone="yes"?>
<Relationships xmlns="http://schemas.openxmlformats.org/package/2006/relationships"><Relationship Id="rId2" Type="http://schemas.openxmlformats.org/officeDocument/2006/relationships/image" Target="../media/image91.jpeg"/><Relationship Id="rId1" Type="http://schemas.openxmlformats.org/officeDocument/2006/relationships/image" Target="../media/image90.jpeg"/></Relationships>
</file>

<file path=xl/drawings/_rels/drawing6.xml.rels><?xml version="1.0" encoding="UTF-8" standalone="yes"?>
<Relationships xmlns="http://schemas.openxmlformats.org/package/2006/relationships"><Relationship Id="rId2" Type="http://schemas.openxmlformats.org/officeDocument/2006/relationships/image" Target="../media/image93.jpeg"/><Relationship Id="rId1" Type="http://schemas.openxmlformats.org/officeDocument/2006/relationships/image" Target="../media/image9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93.jpeg"/></Relationships>
</file>

<file path=xl/drawings/drawing1.xml><?xml version="1.0" encoding="utf-8"?>
<xdr:wsDr xmlns:xdr="http://schemas.openxmlformats.org/drawingml/2006/spreadsheetDrawing" xmlns:a="http://schemas.openxmlformats.org/drawingml/2006/main">
  <xdr:twoCellAnchor editAs="oneCell">
    <xdr:from>
      <xdr:col>4</xdr:col>
      <xdr:colOff>266700</xdr:colOff>
      <xdr:row>2</xdr:row>
      <xdr:rowOff>619125</xdr:rowOff>
    </xdr:from>
    <xdr:to>
      <xdr:col>5</xdr:col>
      <xdr:colOff>219075</xdr:colOff>
      <xdr:row>11</xdr:row>
      <xdr:rowOff>66675</xdr:rowOff>
    </xdr:to>
    <xdr:pic>
      <xdr:nvPicPr>
        <xdr:cNvPr id="34260" name="Picture 18" descr="elegant 2BUS bílý">
          <a:extLst>
            <a:ext uri="{FF2B5EF4-FFF2-40B4-BE49-F238E27FC236}">
              <a16:creationId xmlns:a16="http://schemas.microsoft.com/office/drawing/2014/main" id="{287E045C-ED51-67ED-14FB-C31B8DA76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1038225"/>
          <a:ext cx="600075" cy="1704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1809750</xdr:colOff>
      <xdr:row>3</xdr:row>
      <xdr:rowOff>0</xdr:rowOff>
    </xdr:from>
    <xdr:to>
      <xdr:col>5</xdr:col>
      <xdr:colOff>2219325</xdr:colOff>
      <xdr:row>10</xdr:row>
      <xdr:rowOff>76200</xdr:rowOff>
    </xdr:to>
    <xdr:pic>
      <xdr:nvPicPr>
        <xdr:cNvPr id="34261" name="Picture 21" descr="4FP 110 83">
          <a:extLst>
            <a:ext uri="{FF2B5EF4-FFF2-40B4-BE49-F238E27FC236}">
              <a16:creationId xmlns:a16="http://schemas.microsoft.com/office/drawing/2014/main" id="{9AC385D0-5735-4B0D-E698-18F7E6DF0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10725" y="1114425"/>
          <a:ext cx="4095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3962400</xdr:colOff>
      <xdr:row>10</xdr:row>
      <xdr:rowOff>19050</xdr:rowOff>
    </xdr:from>
    <xdr:to>
      <xdr:col>2</xdr:col>
      <xdr:colOff>4552950</xdr:colOff>
      <xdr:row>14</xdr:row>
      <xdr:rowOff>19050</xdr:rowOff>
    </xdr:to>
    <xdr:pic>
      <xdr:nvPicPr>
        <xdr:cNvPr id="34262" name="Picture 22" descr="nový SN">
          <a:extLst>
            <a:ext uri="{FF2B5EF4-FFF2-40B4-BE49-F238E27FC236}">
              <a16:creationId xmlns:a16="http://schemas.microsoft.com/office/drawing/2014/main" id="{6FE1400D-1AA5-4392-D2E8-45459DD51D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53025" y="2543175"/>
          <a:ext cx="5905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228600</xdr:colOff>
      <xdr:row>3</xdr:row>
      <xdr:rowOff>0</xdr:rowOff>
    </xdr:from>
    <xdr:to>
      <xdr:col>5</xdr:col>
      <xdr:colOff>714375</xdr:colOff>
      <xdr:row>10</xdr:row>
      <xdr:rowOff>142875</xdr:rowOff>
    </xdr:to>
    <xdr:pic>
      <xdr:nvPicPr>
        <xdr:cNvPr id="34263" name="Picture 25" descr="ELEGANT_antracit">
          <a:extLst>
            <a:ext uri="{FF2B5EF4-FFF2-40B4-BE49-F238E27FC236}">
              <a16:creationId xmlns:a16="http://schemas.microsoft.com/office/drawing/2014/main" id="{29434296-E0A1-5F7E-D39B-327D090F7F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029575" y="1114425"/>
          <a:ext cx="485775" cy="155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819150</xdr:colOff>
      <xdr:row>3</xdr:row>
      <xdr:rowOff>0</xdr:rowOff>
    </xdr:from>
    <xdr:to>
      <xdr:col>5</xdr:col>
      <xdr:colOff>1600200</xdr:colOff>
      <xdr:row>10</xdr:row>
      <xdr:rowOff>57150</xdr:rowOff>
    </xdr:to>
    <xdr:pic>
      <xdr:nvPicPr>
        <xdr:cNvPr id="34264" name="Picture 26" descr="ESO_2BUS_orez">
          <a:extLst>
            <a:ext uri="{FF2B5EF4-FFF2-40B4-BE49-F238E27FC236}">
              <a16:creationId xmlns:a16="http://schemas.microsoft.com/office/drawing/2014/main" id="{43F13C44-58D5-09FE-AF61-30480D357B5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620125" y="1114425"/>
          <a:ext cx="781050"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247650</xdr:colOff>
      <xdr:row>0</xdr:row>
      <xdr:rowOff>38100</xdr:rowOff>
    </xdr:from>
    <xdr:to>
      <xdr:col>5</xdr:col>
      <xdr:colOff>762000</xdr:colOff>
      <xdr:row>2</xdr:row>
      <xdr:rowOff>590550</xdr:rowOff>
    </xdr:to>
    <xdr:pic>
      <xdr:nvPicPr>
        <xdr:cNvPr id="34265" name="Picture 27" descr="Tesla krabica 2-bus profil">
          <a:extLst>
            <a:ext uri="{FF2B5EF4-FFF2-40B4-BE49-F238E27FC236}">
              <a16:creationId xmlns:a16="http://schemas.microsoft.com/office/drawing/2014/main" id="{520F542C-0352-8AF9-459E-CFE04746299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400925" y="38100"/>
          <a:ext cx="11620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2371725</xdr:colOff>
      <xdr:row>2</xdr:row>
      <xdr:rowOff>676275</xdr:rowOff>
    </xdr:from>
    <xdr:to>
      <xdr:col>5</xdr:col>
      <xdr:colOff>2924175</xdr:colOff>
      <xdr:row>9</xdr:row>
      <xdr:rowOff>161925</xdr:rowOff>
    </xdr:to>
    <xdr:pic>
      <xdr:nvPicPr>
        <xdr:cNvPr id="34266" name="Obrázek 1">
          <a:extLst>
            <a:ext uri="{FF2B5EF4-FFF2-40B4-BE49-F238E27FC236}">
              <a16:creationId xmlns:a16="http://schemas.microsoft.com/office/drawing/2014/main" id="{D105EBC4-D9C1-8534-0B4E-7D6C12CB4D05}"/>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172700" y="1095375"/>
          <a:ext cx="552450"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590550</xdr:colOff>
      <xdr:row>79</xdr:row>
      <xdr:rowOff>19050</xdr:rowOff>
    </xdr:from>
    <xdr:to>
      <xdr:col>5</xdr:col>
      <xdr:colOff>466725</xdr:colOff>
      <xdr:row>84</xdr:row>
      <xdr:rowOff>66675</xdr:rowOff>
    </xdr:to>
    <xdr:pic>
      <xdr:nvPicPr>
        <xdr:cNvPr id="34267" name="Obrázek 8" descr="CBP">
          <a:extLst>
            <a:ext uri="{FF2B5EF4-FFF2-40B4-BE49-F238E27FC236}">
              <a16:creationId xmlns:a16="http://schemas.microsoft.com/office/drawing/2014/main" id="{CF8FA548-002D-0809-8122-2901C3D52A6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743825" y="13058775"/>
          <a:ext cx="5238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66675</xdr:colOff>
      <xdr:row>75</xdr:row>
      <xdr:rowOff>76200</xdr:rowOff>
    </xdr:from>
    <xdr:to>
      <xdr:col>4</xdr:col>
      <xdr:colOff>485775</xdr:colOff>
      <xdr:row>81</xdr:row>
      <xdr:rowOff>47625</xdr:rowOff>
    </xdr:to>
    <xdr:pic>
      <xdr:nvPicPr>
        <xdr:cNvPr id="34268" name="Obrázek 1">
          <a:extLst>
            <a:ext uri="{FF2B5EF4-FFF2-40B4-BE49-F238E27FC236}">
              <a16:creationId xmlns:a16="http://schemas.microsoft.com/office/drawing/2014/main" id="{5EBFBE8D-8069-D260-9DAF-F344458F270D}"/>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219950" y="12506325"/>
          <a:ext cx="419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95250</xdr:colOff>
      <xdr:row>72</xdr:row>
      <xdr:rowOff>123825</xdr:rowOff>
    </xdr:from>
    <xdr:to>
      <xdr:col>5</xdr:col>
      <xdr:colOff>219075</xdr:colOff>
      <xdr:row>75</xdr:row>
      <xdr:rowOff>66675</xdr:rowOff>
    </xdr:to>
    <xdr:pic>
      <xdr:nvPicPr>
        <xdr:cNvPr id="34269" name="Obrázek 3">
          <a:extLst>
            <a:ext uri="{FF2B5EF4-FFF2-40B4-BE49-F238E27FC236}">
              <a16:creationId xmlns:a16="http://schemas.microsoft.com/office/drawing/2014/main" id="{FFCFDD63-553D-E2A5-566D-C2568F6635D4}"/>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248525" y="12096750"/>
          <a:ext cx="7715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266700</xdr:colOff>
      <xdr:row>73</xdr:row>
      <xdr:rowOff>76200</xdr:rowOff>
    </xdr:from>
    <xdr:to>
      <xdr:col>5</xdr:col>
      <xdr:colOff>1390650</xdr:colOff>
      <xdr:row>78</xdr:row>
      <xdr:rowOff>38100</xdr:rowOff>
    </xdr:to>
    <xdr:pic>
      <xdr:nvPicPr>
        <xdr:cNvPr id="34270" name="Obrázek 4">
          <a:extLst>
            <a:ext uri="{FF2B5EF4-FFF2-40B4-BE49-F238E27FC236}">
              <a16:creationId xmlns:a16="http://schemas.microsoft.com/office/drawing/2014/main" id="{54ECEE32-34B6-72BC-C422-8AD11AD6F60A}"/>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067675" y="12201525"/>
          <a:ext cx="11239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1276350</xdr:colOff>
      <xdr:row>76</xdr:row>
      <xdr:rowOff>123825</xdr:rowOff>
    </xdr:from>
    <xdr:to>
      <xdr:col>12</xdr:col>
      <xdr:colOff>19050</xdr:colOff>
      <xdr:row>81</xdr:row>
      <xdr:rowOff>38100</xdr:rowOff>
    </xdr:to>
    <xdr:pic>
      <xdr:nvPicPr>
        <xdr:cNvPr id="34271" name="Obrázek 6">
          <a:extLst>
            <a:ext uri="{FF2B5EF4-FFF2-40B4-BE49-F238E27FC236}">
              <a16:creationId xmlns:a16="http://schemas.microsoft.com/office/drawing/2014/main" id="{9B684749-A675-80ED-0551-145FEB7D0C0B}"/>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9077325" y="12706350"/>
          <a:ext cx="29813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276225</xdr:colOff>
      <xdr:row>22</xdr:row>
      <xdr:rowOff>47625</xdr:rowOff>
    </xdr:from>
    <xdr:to>
      <xdr:col>4</xdr:col>
      <xdr:colOff>457200</xdr:colOff>
      <xdr:row>30</xdr:row>
      <xdr:rowOff>57150</xdr:rowOff>
    </xdr:to>
    <xdr:pic>
      <xdr:nvPicPr>
        <xdr:cNvPr id="34272" name="Picture 7" descr="4FN 877 03 MIN">
          <a:extLst>
            <a:ext uri="{FF2B5EF4-FFF2-40B4-BE49-F238E27FC236}">
              <a16:creationId xmlns:a16="http://schemas.microsoft.com/office/drawing/2014/main" id="{1FF5ED70-B398-FEF2-8D84-E5F6F70B0A6F}"/>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429500" y="4400550"/>
          <a:ext cx="18097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4476750</xdr:colOff>
      <xdr:row>35</xdr:row>
      <xdr:rowOff>133350</xdr:rowOff>
    </xdr:from>
    <xdr:to>
      <xdr:col>2</xdr:col>
      <xdr:colOff>4924425</xdr:colOff>
      <xdr:row>39</xdr:row>
      <xdr:rowOff>123825</xdr:rowOff>
    </xdr:to>
    <xdr:pic>
      <xdr:nvPicPr>
        <xdr:cNvPr id="34273" name="Picture 8" descr="4FN 605 11,19,21,23,20,22,17 plast MIN">
          <a:extLst>
            <a:ext uri="{FF2B5EF4-FFF2-40B4-BE49-F238E27FC236}">
              <a16:creationId xmlns:a16="http://schemas.microsoft.com/office/drawing/2014/main" id="{F1A16B14-BADF-9906-8AD4-8CBEC55DA7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667375" y="6467475"/>
          <a:ext cx="4476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533400</xdr:colOff>
      <xdr:row>82</xdr:row>
      <xdr:rowOff>28575</xdr:rowOff>
    </xdr:from>
    <xdr:to>
      <xdr:col>4</xdr:col>
      <xdr:colOff>600075</xdr:colOff>
      <xdr:row>90</xdr:row>
      <xdr:rowOff>66675</xdr:rowOff>
    </xdr:to>
    <xdr:pic>
      <xdr:nvPicPr>
        <xdr:cNvPr id="34274" name="Obrázek 17" descr="SCP-110">
          <a:extLst>
            <a:ext uri="{FF2B5EF4-FFF2-40B4-BE49-F238E27FC236}">
              <a16:creationId xmlns:a16="http://schemas.microsoft.com/office/drawing/2014/main" id="{FC499872-2E73-142E-11FD-47F35E09CD3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953250" y="13525500"/>
          <a:ext cx="80010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285750</xdr:colOff>
      <xdr:row>3</xdr:row>
      <xdr:rowOff>276225</xdr:rowOff>
    </xdr:from>
    <xdr:to>
      <xdr:col>4</xdr:col>
      <xdr:colOff>828675</xdr:colOff>
      <xdr:row>3</xdr:row>
      <xdr:rowOff>819150</xdr:rowOff>
    </xdr:to>
    <xdr:pic>
      <xdr:nvPicPr>
        <xdr:cNvPr id="39781" name="Obrázek 22">
          <a:extLst>
            <a:ext uri="{FF2B5EF4-FFF2-40B4-BE49-F238E27FC236}">
              <a16:creationId xmlns:a16="http://schemas.microsoft.com/office/drawing/2014/main" id="{B09487FE-3E2D-1496-6D0F-6EE6ADE994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5" y="70485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4</xdr:row>
      <xdr:rowOff>266700</xdr:rowOff>
    </xdr:from>
    <xdr:to>
      <xdr:col>4</xdr:col>
      <xdr:colOff>828675</xdr:colOff>
      <xdr:row>4</xdr:row>
      <xdr:rowOff>809625</xdr:rowOff>
    </xdr:to>
    <xdr:pic>
      <xdr:nvPicPr>
        <xdr:cNvPr id="39782" name="Obrázek 23">
          <a:extLst>
            <a:ext uri="{FF2B5EF4-FFF2-40B4-BE49-F238E27FC236}">
              <a16:creationId xmlns:a16="http://schemas.microsoft.com/office/drawing/2014/main" id="{427A77F1-B16D-C129-F99F-E57745E47D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05625" y="176212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5</xdr:row>
      <xdr:rowOff>266700</xdr:rowOff>
    </xdr:from>
    <xdr:to>
      <xdr:col>4</xdr:col>
      <xdr:colOff>828675</xdr:colOff>
      <xdr:row>5</xdr:row>
      <xdr:rowOff>809625</xdr:rowOff>
    </xdr:to>
    <xdr:pic>
      <xdr:nvPicPr>
        <xdr:cNvPr id="39783" name="Obrázek 24">
          <a:extLst>
            <a:ext uri="{FF2B5EF4-FFF2-40B4-BE49-F238E27FC236}">
              <a16:creationId xmlns:a16="http://schemas.microsoft.com/office/drawing/2014/main" id="{7FE2AA5E-29DE-A7F3-0170-DC493AFC324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05625" y="282892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6</xdr:row>
      <xdr:rowOff>266700</xdr:rowOff>
    </xdr:from>
    <xdr:to>
      <xdr:col>4</xdr:col>
      <xdr:colOff>828675</xdr:colOff>
      <xdr:row>6</xdr:row>
      <xdr:rowOff>809625</xdr:rowOff>
    </xdr:to>
    <xdr:pic>
      <xdr:nvPicPr>
        <xdr:cNvPr id="39784" name="Obrázek 25">
          <a:extLst>
            <a:ext uri="{FF2B5EF4-FFF2-40B4-BE49-F238E27FC236}">
              <a16:creationId xmlns:a16="http://schemas.microsoft.com/office/drawing/2014/main" id="{A7637A77-2A78-E4E3-0CFE-3697253774F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5625" y="389572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7</xdr:row>
      <xdr:rowOff>266700</xdr:rowOff>
    </xdr:from>
    <xdr:to>
      <xdr:col>4</xdr:col>
      <xdr:colOff>828675</xdr:colOff>
      <xdr:row>7</xdr:row>
      <xdr:rowOff>809625</xdr:rowOff>
    </xdr:to>
    <xdr:pic>
      <xdr:nvPicPr>
        <xdr:cNvPr id="39785" name="Obrázek 26">
          <a:extLst>
            <a:ext uri="{FF2B5EF4-FFF2-40B4-BE49-F238E27FC236}">
              <a16:creationId xmlns:a16="http://schemas.microsoft.com/office/drawing/2014/main" id="{302B60B1-5874-B810-51CA-D6BCEE66F92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905625" y="496252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11</xdr:row>
      <xdr:rowOff>266700</xdr:rowOff>
    </xdr:from>
    <xdr:to>
      <xdr:col>4</xdr:col>
      <xdr:colOff>828675</xdr:colOff>
      <xdr:row>11</xdr:row>
      <xdr:rowOff>809625</xdr:rowOff>
    </xdr:to>
    <xdr:pic>
      <xdr:nvPicPr>
        <xdr:cNvPr id="39786" name="Obrázek 27">
          <a:extLst>
            <a:ext uri="{FF2B5EF4-FFF2-40B4-BE49-F238E27FC236}">
              <a16:creationId xmlns:a16="http://schemas.microsoft.com/office/drawing/2014/main" id="{B984315E-EB1F-C837-DCB2-A3AF878ADAC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905625" y="922972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9</xdr:row>
      <xdr:rowOff>238125</xdr:rowOff>
    </xdr:from>
    <xdr:to>
      <xdr:col>4</xdr:col>
      <xdr:colOff>828675</xdr:colOff>
      <xdr:row>9</xdr:row>
      <xdr:rowOff>781050</xdr:rowOff>
    </xdr:to>
    <xdr:pic>
      <xdr:nvPicPr>
        <xdr:cNvPr id="39787" name="Obrázek 28">
          <a:extLst>
            <a:ext uri="{FF2B5EF4-FFF2-40B4-BE49-F238E27FC236}">
              <a16:creationId xmlns:a16="http://schemas.microsoft.com/office/drawing/2014/main" id="{1479E1F5-78B1-D077-2C14-747490B66C48}"/>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905625" y="7067550"/>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9</xdr:row>
      <xdr:rowOff>1057275</xdr:rowOff>
    </xdr:from>
    <xdr:to>
      <xdr:col>4</xdr:col>
      <xdr:colOff>1076325</xdr:colOff>
      <xdr:row>11</xdr:row>
      <xdr:rowOff>0</xdr:rowOff>
    </xdr:to>
    <xdr:pic>
      <xdr:nvPicPr>
        <xdr:cNvPr id="39788" name="Obrázek 29">
          <a:extLst>
            <a:ext uri="{FF2B5EF4-FFF2-40B4-BE49-F238E27FC236}">
              <a16:creationId xmlns:a16="http://schemas.microsoft.com/office/drawing/2014/main" id="{2A21667C-773B-989F-0AAB-4D657F871ACB}"/>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619875" y="7886700"/>
          <a:ext cx="10763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8</xdr:row>
      <xdr:rowOff>247650</xdr:rowOff>
    </xdr:from>
    <xdr:to>
      <xdr:col>4</xdr:col>
      <xdr:colOff>828675</xdr:colOff>
      <xdr:row>8</xdr:row>
      <xdr:rowOff>790575</xdr:rowOff>
    </xdr:to>
    <xdr:pic>
      <xdr:nvPicPr>
        <xdr:cNvPr id="39789" name="Obrázek 30">
          <a:extLst>
            <a:ext uri="{FF2B5EF4-FFF2-40B4-BE49-F238E27FC236}">
              <a16:creationId xmlns:a16="http://schemas.microsoft.com/office/drawing/2014/main" id="{C92FEC44-36B5-58D5-6445-325540303FA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905625" y="601027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276225</xdr:colOff>
      <xdr:row>18</xdr:row>
      <xdr:rowOff>0</xdr:rowOff>
    </xdr:from>
    <xdr:to>
      <xdr:col>4</xdr:col>
      <xdr:colOff>1000125</xdr:colOff>
      <xdr:row>18</xdr:row>
      <xdr:rowOff>771525</xdr:rowOff>
    </xdr:to>
    <xdr:pic>
      <xdr:nvPicPr>
        <xdr:cNvPr id="39790" name="Obrázek 31">
          <a:extLst>
            <a:ext uri="{FF2B5EF4-FFF2-40B4-BE49-F238E27FC236}">
              <a16:creationId xmlns:a16="http://schemas.microsoft.com/office/drawing/2014/main" id="{03E548D8-CC6E-5757-99D3-0AABA49F8E3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896100" y="14639925"/>
          <a:ext cx="7239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24</xdr:row>
      <xdr:rowOff>0</xdr:rowOff>
    </xdr:from>
    <xdr:to>
      <xdr:col>4</xdr:col>
      <xdr:colOff>1266825</xdr:colOff>
      <xdr:row>24</xdr:row>
      <xdr:rowOff>1885950</xdr:rowOff>
    </xdr:to>
    <xdr:pic>
      <xdr:nvPicPr>
        <xdr:cNvPr id="39791" name="Obrázek 32">
          <a:extLst>
            <a:ext uri="{FF2B5EF4-FFF2-40B4-BE49-F238E27FC236}">
              <a16:creationId xmlns:a16="http://schemas.microsoft.com/office/drawing/2014/main" id="{85EC9C94-DCB7-9BD0-AA9B-18491133FDDB}"/>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629400" y="23393400"/>
          <a:ext cx="1257300" cy="188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47625</xdr:colOff>
      <xdr:row>24</xdr:row>
      <xdr:rowOff>323850</xdr:rowOff>
    </xdr:from>
    <xdr:to>
      <xdr:col>5</xdr:col>
      <xdr:colOff>1914525</xdr:colOff>
      <xdr:row>24</xdr:row>
      <xdr:rowOff>1581150</xdr:rowOff>
    </xdr:to>
    <xdr:pic>
      <xdr:nvPicPr>
        <xdr:cNvPr id="39792" name="Obrázek 34">
          <a:extLst>
            <a:ext uri="{FF2B5EF4-FFF2-40B4-BE49-F238E27FC236}">
              <a16:creationId xmlns:a16="http://schemas.microsoft.com/office/drawing/2014/main" id="{D00AD240-1E81-B260-38AB-8EA91A707CF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943850" y="23717250"/>
          <a:ext cx="186690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276225</xdr:colOff>
      <xdr:row>19</xdr:row>
      <xdr:rowOff>19050</xdr:rowOff>
    </xdr:from>
    <xdr:to>
      <xdr:col>4</xdr:col>
      <xdr:colOff>1000125</xdr:colOff>
      <xdr:row>19</xdr:row>
      <xdr:rowOff>1362075</xdr:rowOff>
    </xdr:to>
    <xdr:pic>
      <xdr:nvPicPr>
        <xdr:cNvPr id="39793" name="Obrázek 35">
          <a:extLst>
            <a:ext uri="{FF2B5EF4-FFF2-40B4-BE49-F238E27FC236}">
              <a16:creationId xmlns:a16="http://schemas.microsoft.com/office/drawing/2014/main" id="{E777C886-793C-2F04-002B-63A8184FDAE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896100" y="15440025"/>
          <a:ext cx="723900"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276225</xdr:colOff>
      <xdr:row>20</xdr:row>
      <xdr:rowOff>0</xdr:rowOff>
    </xdr:from>
    <xdr:to>
      <xdr:col>4</xdr:col>
      <xdr:colOff>1000125</xdr:colOff>
      <xdr:row>21</xdr:row>
      <xdr:rowOff>9525</xdr:rowOff>
    </xdr:to>
    <xdr:pic>
      <xdr:nvPicPr>
        <xdr:cNvPr id="39794" name="Obrázek 36">
          <a:extLst>
            <a:ext uri="{FF2B5EF4-FFF2-40B4-BE49-F238E27FC236}">
              <a16:creationId xmlns:a16="http://schemas.microsoft.com/office/drawing/2014/main" id="{5501690F-22A4-813B-874A-F13B34E120F9}"/>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896100" y="16811625"/>
          <a:ext cx="723900"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19</xdr:row>
      <xdr:rowOff>304800</xdr:rowOff>
    </xdr:from>
    <xdr:to>
      <xdr:col>5</xdr:col>
      <xdr:colOff>1685925</xdr:colOff>
      <xdr:row>19</xdr:row>
      <xdr:rowOff>1028700</xdr:rowOff>
    </xdr:to>
    <xdr:pic>
      <xdr:nvPicPr>
        <xdr:cNvPr id="39795" name="Obrázek 38">
          <a:extLst>
            <a:ext uri="{FF2B5EF4-FFF2-40B4-BE49-F238E27FC236}">
              <a16:creationId xmlns:a16="http://schemas.microsoft.com/office/drawing/2014/main" id="{45530CC2-C04F-588C-6BF7-1F9E37F15A08}"/>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8210550" y="15725775"/>
          <a:ext cx="13716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20</xdr:row>
      <xdr:rowOff>609600</xdr:rowOff>
    </xdr:from>
    <xdr:to>
      <xdr:col>5</xdr:col>
      <xdr:colOff>1962150</xdr:colOff>
      <xdr:row>20</xdr:row>
      <xdr:rowOff>1333500</xdr:rowOff>
    </xdr:to>
    <xdr:pic>
      <xdr:nvPicPr>
        <xdr:cNvPr id="39796" name="Obrázek 39">
          <a:extLst>
            <a:ext uri="{FF2B5EF4-FFF2-40B4-BE49-F238E27FC236}">
              <a16:creationId xmlns:a16="http://schemas.microsoft.com/office/drawing/2014/main" id="{C1F334A7-C6AD-903C-BBB1-CDA0ED41340E}"/>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7896225" y="17421225"/>
          <a:ext cx="19621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23</xdr:row>
      <xdr:rowOff>9525</xdr:rowOff>
    </xdr:from>
    <xdr:to>
      <xdr:col>4</xdr:col>
      <xdr:colOff>1266825</xdr:colOff>
      <xdr:row>23</xdr:row>
      <xdr:rowOff>1895475</xdr:rowOff>
    </xdr:to>
    <xdr:pic>
      <xdr:nvPicPr>
        <xdr:cNvPr id="39797" name="Obrázek 40">
          <a:extLst>
            <a:ext uri="{FF2B5EF4-FFF2-40B4-BE49-F238E27FC236}">
              <a16:creationId xmlns:a16="http://schemas.microsoft.com/office/drawing/2014/main" id="{44B104EA-BB8D-7D5B-33B9-968F541710A8}"/>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629400" y="21497925"/>
          <a:ext cx="1257300" cy="1885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23</xdr:row>
      <xdr:rowOff>285750</xdr:rowOff>
    </xdr:from>
    <xdr:to>
      <xdr:col>5</xdr:col>
      <xdr:colOff>1943100</xdr:colOff>
      <xdr:row>23</xdr:row>
      <xdr:rowOff>1543050</xdr:rowOff>
    </xdr:to>
    <xdr:pic>
      <xdr:nvPicPr>
        <xdr:cNvPr id="39798" name="Obrázek 41">
          <a:extLst>
            <a:ext uri="{FF2B5EF4-FFF2-40B4-BE49-F238E27FC236}">
              <a16:creationId xmlns:a16="http://schemas.microsoft.com/office/drawing/2014/main" id="{6748060C-32FC-096A-5B9F-B3D1DB36B5C7}"/>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7934325" y="21774150"/>
          <a:ext cx="190500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27</xdr:row>
      <xdr:rowOff>123825</xdr:rowOff>
    </xdr:from>
    <xdr:to>
      <xdr:col>4</xdr:col>
      <xdr:colOff>1009650</xdr:colOff>
      <xdr:row>28</xdr:row>
      <xdr:rowOff>704850</xdr:rowOff>
    </xdr:to>
    <xdr:pic>
      <xdr:nvPicPr>
        <xdr:cNvPr id="39799" name="Obrázek 60">
          <a:extLst>
            <a:ext uri="{FF2B5EF4-FFF2-40B4-BE49-F238E27FC236}">
              <a16:creationId xmlns:a16="http://schemas.microsoft.com/office/drawing/2014/main" id="{9D33968D-C249-C0C8-A5EC-2D876691BA66}"/>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905625" y="25631775"/>
          <a:ext cx="7239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29</xdr:row>
      <xdr:rowOff>0</xdr:rowOff>
    </xdr:from>
    <xdr:to>
      <xdr:col>4</xdr:col>
      <xdr:colOff>1009650</xdr:colOff>
      <xdr:row>29</xdr:row>
      <xdr:rowOff>1314450</xdr:rowOff>
    </xdr:to>
    <xdr:pic>
      <xdr:nvPicPr>
        <xdr:cNvPr id="39800" name="Obrázek 61">
          <a:extLst>
            <a:ext uri="{FF2B5EF4-FFF2-40B4-BE49-F238E27FC236}">
              <a16:creationId xmlns:a16="http://schemas.microsoft.com/office/drawing/2014/main" id="{A6639147-081D-A714-6B48-EEA7400FCF51}"/>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905625" y="26460450"/>
          <a:ext cx="72390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304800</xdr:colOff>
      <xdr:row>30</xdr:row>
      <xdr:rowOff>19050</xdr:rowOff>
    </xdr:from>
    <xdr:to>
      <xdr:col>5</xdr:col>
      <xdr:colOff>1666875</xdr:colOff>
      <xdr:row>31</xdr:row>
      <xdr:rowOff>0</xdr:rowOff>
    </xdr:to>
    <xdr:pic>
      <xdr:nvPicPr>
        <xdr:cNvPr id="39801" name="Obrázek 62">
          <a:extLst>
            <a:ext uri="{FF2B5EF4-FFF2-40B4-BE49-F238E27FC236}">
              <a16:creationId xmlns:a16="http://schemas.microsoft.com/office/drawing/2014/main" id="{3996FC5A-60D1-3BD6-5B8C-1B249CB8456E}"/>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8201025" y="27822525"/>
          <a:ext cx="1362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304800</xdr:colOff>
      <xdr:row>31</xdr:row>
      <xdr:rowOff>0</xdr:rowOff>
    </xdr:from>
    <xdr:to>
      <xdr:col>4</xdr:col>
      <xdr:colOff>1028700</xdr:colOff>
      <xdr:row>31</xdr:row>
      <xdr:rowOff>1866900</xdr:rowOff>
    </xdr:to>
    <xdr:pic>
      <xdr:nvPicPr>
        <xdr:cNvPr id="39802" name="Obrázek 63">
          <a:extLst>
            <a:ext uri="{FF2B5EF4-FFF2-40B4-BE49-F238E27FC236}">
              <a16:creationId xmlns:a16="http://schemas.microsoft.com/office/drawing/2014/main" id="{0FDC8422-D72D-C46B-399A-5562498AA572}"/>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6924675" y="28546425"/>
          <a:ext cx="723900"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xdr:colOff>
      <xdr:row>32</xdr:row>
      <xdr:rowOff>9525</xdr:rowOff>
    </xdr:from>
    <xdr:to>
      <xdr:col>5</xdr:col>
      <xdr:colOff>1952625</xdr:colOff>
      <xdr:row>32</xdr:row>
      <xdr:rowOff>733425</xdr:rowOff>
    </xdr:to>
    <xdr:pic>
      <xdr:nvPicPr>
        <xdr:cNvPr id="39803" name="Obrázek 64">
          <a:extLst>
            <a:ext uri="{FF2B5EF4-FFF2-40B4-BE49-F238E27FC236}">
              <a16:creationId xmlns:a16="http://schemas.microsoft.com/office/drawing/2014/main" id="{8AF3B49B-4550-8F26-AE1F-C2F6E50D897A}"/>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7915275" y="30470475"/>
          <a:ext cx="19335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33</xdr:row>
      <xdr:rowOff>9525</xdr:rowOff>
    </xdr:from>
    <xdr:to>
      <xdr:col>4</xdr:col>
      <xdr:colOff>1266825</xdr:colOff>
      <xdr:row>34</xdr:row>
      <xdr:rowOff>38100</xdr:rowOff>
    </xdr:to>
    <xdr:pic>
      <xdr:nvPicPr>
        <xdr:cNvPr id="39804" name="Obrázek 65">
          <a:extLst>
            <a:ext uri="{FF2B5EF4-FFF2-40B4-BE49-F238E27FC236}">
              <a16:creationId xmlns:a16="http://schemas.microsoft.com/office/drawing/2014/main" id="{6317A3A5-39D9-187A-470C-056A0FCF1DD8}"/>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6629400" y="31213425"/>
          <a:ext cx="125730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39</xdr:row>
      <xdr:rowOff>19050</xdr:rowOff>
    </xdr:from>
    <xdr:to>
      <xdr:col>4</xdr:col>
      <xdr:colOff>1257300</xdr:colOff>
      <xdr:row>39</xdr:row>
      <xdr:rowOff>1876425</xdr:rowOff>
    </xdr:to>
    <xdr:pic>
      <xdr:nvPicPr>
        <xdr:cNvPr id="39805" name="Obrázek 66">
          <a:extLst>
            <a:ext uri="{FF2B5EF4-FFF2-40B4-BE49-F238E27FC236}">
              <a16:creationId xmlns:a16="http://schemas.microsoft.com/office/drawing/2014/main" id="{4B938BE7-B832-2391-95D4-50BDE3234D23}"/>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619875" y="39652575"/>
          <a:ext cx="1257300"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40</xdr:row>
      <xdr:rowOff>47625</xdr:rowOff>
    </xdr:from>
    <xdr:to>
      <xdr:col>5</xdr:col>
      <xdr:colOff>1905000</xdr:colOff>
      <xdr:row>40</xdr:row>
      <xdr:rowOff>1304925</xdr:rowOff>
    </xdr:to>
    <xdr:pic>
      <xdr:nvPicPr>
        <xdr:cNvPr id="39806" name="Obrázek 67">
          <a:extLst>
            <a:ext uri="{FF2B5EF4-FFF2-40B4-BE49-F238E27FC236}">
              <a16:creationId xmlns:a16="http://schemas.microsoft.com/office/drawing/2014/main" id="{5CCBEB84-60F3-2DAF-824F-699F197E362F}"/>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7934325" y="41576625"/>
          <a:ext cx="186690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38</xdr:row>
      <xdr:rowOff>28575</xdr:rowOff>
    </xdr:from>
    <xdr:to>
      <xdr:col>5</xdr:col>
      <xdr:colOff>1924050</xdr:colOff>
      <xdr:row>38</xdr:row>
      <xdr:rowOff>1285875</xdr:rowOff>
    </xdr:to>
    <xdr:pic>
      <xdr:nvPicPr>
        <xdr:cNvPr id="39807" name="Obrázek 68">
          <a:extLst>
            <a:ext uri="{FF2B5EF4-FFF2-40B4-BE49-F238E27FC236}">
              <a16:creationId xmlns:a16="http://schemas.microsoft.com/office/drawing/2014/main" id="{DB05D383-22E8-2938-9D5E-539C4C89C1CC}"/>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7924800" y="38319075"/>
          <a:ext cx="189547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37</xdr:row>
      <xdr:rowOff>28575</xdr:rowOff>
    </xdr:from>
    <xdr:to>
      <xdr:col>4</xdr:col>
      <xdr:colOff>1257300</xdr:colOff>
      <xdr:row>37</xdr:row>
      <xdr:rowOff>1876425</xdr:rowOff>
    </xdr:to>
    <xdr:pic>
      <xdr:nvPicPr>
        <xdr:cNvPr id="39808" name="Obrázek 69">
          <a:extLst>
            <a:ext uri="{FF2B5EF4-FFF2-40B4-BE49-F238E27FC236}">
              <a16:creationId xmlns:a16="http://schemas.microsoft.com/office/drawing/2014/main" id="{C0D3D1F0-2521-20C8-BA0D-18350B010ADF}"/>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6619875" y="36414075"/>
          <a:ext cx="12573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295275</xdr:colOff>
      <xdr:row>44</xdr:row>
      <xdr:rowOff>180975</xdr:rowOff>
    </xdr:from>
    <xdr:to>
      <xdr:col>4</xdr:col>
      <xdr:colOff>1019175</xdr:colOff>
      <xdr:row>45</xdr:row>
      <xdr:rowOff>771525</xdr:rowOff>
    </xdr:to>
    <xdr:pic>
      <xdr:nvPicPr>
        <xdr:cNvPr id="39809" name="Obrázek 80">
          <a:extLst>
            <a:ext uri="{FF2B5EF4-FFF2-40B4-BE49-F238E27FC236}">
              <a16:creationId xmlns:a16="http://schemas.microsoft.com/office/drawing/2014/main" id="{ED0200FD-A629-5D8C-B22E-FFF8710B6588}"/>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6915150" y="43434000"/>
          <a:ext cx="7239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295275</xdr:colOff>
      <xdr:row>46</xdr:row>
      <xdr:rowOff>9525</xdr:rowOff>
    </xdr:from>
    <xdr:to>
      <xdr:col>4</xdr:col>
      <xdr:colOff>1019175</xdr:colOff>
      <xdr:row>46</xdr:row>
      <xdr:rowOff>1476375</xdr:rowOff>
    </xdr:to>
    <xdr:pic>
      <xdr:nvPicPr>
        <xdr:cNvPr id="39810" name="Obrázek 81">
          <a:extLst>
            <a:ext uri="{FF2B5EF4-FFF2-40B4-BE49-F238E27FC236}">
              <a16:creationId xmlns:a16="http://schemas.microsoft.com/office/drawing/2014/main" id="{3FABAA88-8347-D343-242E-0A1093A26CE1}"/>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6915150" y="44234100"/>
          <a:ext cx="723900" cy="1466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219075</xdr:colOff>
      <xdr:row>46</xdr:row>
      <xdr:rowOff>371475</xdr:rowOff>
    </xdr:from>
    <xdr:to>
      <xdr:col>5</xdr:col>
      <xdr:colOff>1704975</xdr:colOff>
      <xdr:row>46</xdr:row>
      <xdr:rowOff>1095375</xdr:rowOff>
    </xdr:to>
    <xdr:pic>
      <xdr:nvPicPr>
        <xdr:cNvPr id="39811" name="Obrázek 82">
          <a:extLst>
            <a:ext uri="{FF2B5EF4-FFF2-40B4-BE49-F238E27FC236}">
              <a16:creationId xmlns:a16="http://schemas.microsoft.com/office/drawing/2014/main" id="{7FEA92EC-D9F1-76F8-DF2F-BC1CB8C8D861}"/>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8115300" y="44596050"/>
          <a:ext cx="14859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295275</xdr:colOff>
      <xdr:row>47</xdr:row>
      <xdr:rowOff>0</xdr:rowOff>
    </xdr:from>
    <xdr:to>
      <xdr:col>4</xdr:col>
      <xdr:colOff>1019175</xdr:colOff>
      <xdr:row>47</xdr:row>
      <xdr:rowOff>2152650</xdr:rowOff>
    </xdr:to>
    <xdr:pic>
      <xdr:nvPicPr>
        <xdr:cNvPr id="39812" name="Obrázek 83">
          <a:extLst>
            <a:ext uri="{FF2B5EF4-FFF2-40B4-BE49-F238E27FC236}">
              <a16:creationId xmlns:a16="http://schemas.microsoft.com/office/drawing/2014/main" id="{1A5F94F0-88E4-30FB-B60F-84ECAE77FB67}"/>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6915150" y="45720000"/>
          <a:ext cx="723900" cy="2152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47</xdr:row>
      <xdr:rowOff>714375</xdr:rowOff>
    </xdr:from>
    <xdr:to>
      <xdr:col>5</xdr:col>
      <xdr:colOff>2076450</xdr:colOff>
      <xdr:row>47</xdr:row>
      <xdr:rowOff>1438275</xdr:rowOff>
    </xdr:to>
    <xdr:pic>
      <xdr:nvPicPr>
        <xdr:cNvPr id="39813" name="Obrázek 84">
          <a:extLst>
            <a:ext uri="{FF2B5EF4-FFF2-40B4-BE49-F238E27FC236}">
              <a16:creationId xmlns:a16="http://schemas.microsoft.com/office/drawing/2014/main" id="{5AE9FA05-4E4D-605B-0B1A-EDBF7A1A9499}"/>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7924800" y="46434375"/>
          <a:ext cx="20478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51</xdr:row>
      <xdr:rowOff>0</xdr:rowOff>
    </xdr:from>
    <xdr:to>
      <xdr:col>4</xdr:col>
      <xdr:colOff>1257300</xdr:colOff>
      <xdr:row>52</xdr:row>
      <xdr:rowOff>0</xdr:rowOff>
    </xdr:to>
    <xdr:pic>
      <xdr:nvPicPr>
        <xdr:cNvPr id="39814" name="Obrázek 86">
          <a:extLst>
            <a:ext uri="{FF2B5EF4-FFF2-40B4-BE49-F238E27FC236}">
              <a16:creationId xmlns:a16="http://schemas.microsoft.com/office/drawing/2014/main" id="{FB2D9FD9-B962-C32B-FEBD-B1ED5BCC34A4}"/>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619875" y="52558950"/>
          <a:ext cx="1257300" cy="1933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95250</xdr:colOff>
      <xdr:row>51</xdr:row>
      <xdr:rowOff>342900</xdr:rowOff>
    </xdr:from>
    <xdr:to>
      <xdr:col>5</xdr:col>
      <xdr:colOff>2019300</xdr:colOff>
      <xdr:row>51</xdr:row>
      <xdr:rowOff>1609725</xdr:rowOff>
    </xdr:to>
    <xdr:pic>
      <xdr:nvPicPr>
        <xdr:cNvPr id="39815" name="Obrázek 88">
          <a:extLst>
            <a:ext uri="{FF2B5EF4-FFF2-40B4-BE49-F238E27FC236}">
              <a16:creationId xmlns:a16="http://schemas.microsoft.com/office/drawing/2014/main" id="{CFD91B42-F523-D2C3-4669-66ACEFDFA007}"/>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7991475" y="52901850"/>
          <a:ext cx="1924050"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95250</xdr:colOff>
      <xdr:row>50</xdr:row>
      <xdr:rowOff>295275</xdr:rowOff>
    </xdr:from>
    <xdr:to>
      <xdr:col>5</xdr:col>
      <xdr:colOff>2057400</xdr:colOff>
      <xdr:row>50</xdr:row>
      <xdr:rowOff>1552575</xdr:rowOff>
    </xdr:to>
    <xdr:pic>
      <xdr:nvPicPr>
        <xdr:cNvPr id="39816" name="Obrázek 89">
          <a:extLst>
            <a:ext uri="{FF2B5EF4-FFF2-40B4-BE49-F238E27FC236}">
              <a16:creationId xmlns:a16="http://schemas.microsoft.com/office/drawing/2014/main" id="{9AEA10D3-E49E-992B-D543-B83ECCF08513}"/>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7991475" y="50873025"/>
          <a:ext cx="196215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266700</xdr:colOff>
      <xdr:row>54</xdr:row>
      <xdr:rowOff>180975</xdr:rowOff>
    </xdr:from>
    <xdr:to>
      <xdr:col>4</xdr:col>
      <xdr:colOff>990600</xdr:colOff>
      <xdr:row>55</xdr:row>
      <xdr:rowOff>752475</xdr:rowOff>
    </xdr:to>
    <xdr:pic>
      <xdr:nvPicPr>
        <xdr:cNvPr id="39817" name="Obrázek 100">
          <a:extLst>
            <a:ext uri="{FF2B5EF4-FFF2-40B4-BE49-F238E27FC236}">
              <a16:creationId xmlns:a16="http://schemas.microsoft.com/office/drawing/2014/main" id="{BE2366EE-E00F-38BD-BA33-4C2FEEAB5DC5}"/>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6886575" y="54892575"/>
          <a:ext cx="7239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266700</xdr:colOff>
      <xdr:row>56</xdr:row>
      <xdr:rowOff>0</xdr:rowOff>
    </xdr:from>
    <xdr:to>
      <xdr:col>4</xdr:col>
      <xdr:colOff>990600</xdr:colOff>
      <xdr:row>56</xdr:row>
      <xdr:rowOff>1409700</xdr:rowOff>
    </xdr:to>
    <xdr:pic>
      <xdr:nvPicPr>
        <xdr:cNvPr id="39818" name="Obrázek 101">
          <a:extLst>
            <a:ext uri="{FF2B5EF4-FFF2-40B4-BE49-F238E27FC236}">
              <a16:creationId xmlns:a16="http://schemas.microsoft.com/office/drawing/2014/main" id="{6963CF30-9FAB-C3F2-E1C9-53A5D29EE16C}"/>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6886575" y="55683150"/>
          <a:ext cx="72390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57</xdr:row>
      <xdr:rowOff>19050</xdr:rowOff>
    </xdr:from>
    <xdr:to>
      <xdr:col>5</xdr:col>
      <xdr:colOff>1466850</xdr:colOff>
      <xdr:row>58</xdr:row>
      <xdr:rowOff>0</xdr:rowOff>
    </xdr:to>
    <xdr:pic>
      <xdr:nvPicPr>
        <xdr:cNvPr id="39819" name="Obrázek 102">
          <a:extLst>
            <a:ext uri="{FF2B5EF4-FFF2-40B4-BE49-F238E27FC236}">
              <a16:creationId xmlns:a16="http://schemas.microsoft.com/office/drawing/2014/main" id="{3763BE85-4862-52BA-8DB0-66DC4975EF2B}"/>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7896225" y="57121425"/>
          <a:ext cx="1466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266700</xdr:colOff>
      <xdr:row>58</xdr:row>
      <xdr:rowOff>0</xdr:rowOff>
    </xdr:from>
    <xdr:to>
      <xdr:col>4</xdr:col>
      <xdr:colOff>990600</xdr:colOff>
      <xdr:row>58</xdr:row>
      <xdr:rowOff>2009775</xdr:rowOff>
    </xdr:to>
    <xdr:pic>
      <xdr:nvPicPr>
        <xdr:cNvPr id="39820" name="Obrázek 103">
          <a:extLst>
            <a:ext uri="{FF2B5EF4-FFF2-40B4-BE49-F238E27FC236}">
              <a16:creationId xmlns:a16="http://schemas.microsoft.com/office/drawing/2014/main" id="{A4E2F16C-B21D-71A7-EB35-6DBF80DF7648}"/>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6886575" y="57845325"/>
          <a:ext cx="72390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1228725</xdr:colOff>
      <xdr:row>59</xdr:row>
      <xdr:rowOff>0</xdr:rowOff>
    </xdr:from>
    <xdr:to>
      <xdr:col>6</xdr:col>
      <xdr:colOff>9525</xdr:colOff>
      <xdr:row>59</xdr:row>
      <xdr:rowOff>723900</xdr:rowOff>
    </xdr:to>
    <xdr:pic>
      <xdr:nvPicPr>
        <xdr:cNvPr id="39821" name="Obrázek 104">
          <a:extLst>
            <a:ext uri="{FF2B5EF4-FFF2-40B4-BE49-F238E27FC236}">
              <a16:creationId xmlns:a16="http://schemas.microsoft.com/office/drawing/2014/main" id="{F1FD58A2-9FBF-B061-74AF-709329CABB9F}"/>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7848600" y="59874150"/>
          <a:ext cx="21621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60</xdr:row>
      <xdr:rowOff>0</xdr:rowOff>
    </xdr:from>
    <xdr:to>
      <xdr:col>4</xdr:col>
      <xdr:colOff>1257300</xdr:colOff>
      <xdr:row>61</xdr:row>
      <xdr:rowOff>19050</xdr:rowOff>
    </xdr:to>
    <xdr:pic>
      <xdr:nvPicPr>
        <xdr:cNvPr id="39822" name="Obrázek 105">
          <a:extLst>
            <a:ext uri="{FF2B5EF4-FFF2-40B4-BE49-F238E27FC236}">
              <a16:creationId xmlns:a16="http://schemas.microsoft.com/office/drawing/2014/main" id="{A28EE815-1701-1602-FD32-1C30C3A3806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6619875" y="60617100"/>
          <a:ext cx="1257300"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66</xdr:row>
      <xdr:rowOff>0</xdr:rowOff>
    </xdr:from>
    <xdr:to>
      <xdr:col>4</xdr:col>
      <xdr:colOff>1257300</xdr:colOff>
      <xdr:row>67</xdr:row>
      <xdr:rowOff>9525</xdr:rowOff>
    </xdr:to>
    <xdr:pic>
      <xdr:nvPicPr>
        <xdr:cNvPr id="39823" name="Obrázek 106">
          <a:extLst>
            <a:ext uri="{FF2B5EF4-FFF2-40B4-BE49-F238E27FC236}">
              <a16:creationId xmlns:a16="http://schemas.microsoft.com/office/drawing/2014/main" id="{1113B9A6-5068-D57F-157D-946F927E79B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6619875" y="69161025"/>
          <a:ext cx="1257300"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161925</xdr:colOff>
      <xdr:row>66</xdr:row>
      <xdr:rowOff>1857375</xdr:rowOff>
    </xdr:from>
    <xdr:to>
      <xdr:col>6</xdr:col>
      <xdr:colOff>19050</xdr:colOff>
      <xdr:row>67</xdr:row>
      <xdr:rowOff>1200150</xdr:rowOff>
    </xdr:to>
    <xdr:pic>
      <xdr:nvPicPr>
        <xdr:cNvPr id="39824" name="Obrázek 107">
          <a:extLst>
            <a:ext uri="{FF2B5EF4-FFF2-40B4-BE49-F238E27FC236}">
              <a16:creationId xmlns:a16="http://schemas.microsoft.com/office/drawing/2014/main" id="{CFA3211C-BEB7-6A29-EC61-56E4A07F2B16}"/>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8058150" y="71018400"/>
          <a:ext cx="196215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64</xdr:row>
      <xdr:rowOff>19050</xdr:rowOff>
    </xdr:from>
    <xdr:to>
      <xdr:col>4</xdr:col>
      <xdr:colOff>1257300</xdr:colOff>
      <xdr:row>65</xdr:row>
      <xdr:rowOff>28575</xdr:rowOff>
    </xdr:to>
    <xdr:pic>
      <xdr:nvPicPr>
        <xdr:cNvPr id="39825" name="Obrázek 108">
          <a:extLst>
            <a:ext uri="{FF2B5EF4-FFF2-40B4-BE49-F238E27FC236}">
              <a16:creationId xmlns:a16="http://schemas.microsoft.com/office/drawing/2014/main" id="{A84A5B23-8013-3C30-49BE-F52990075C1A}"/>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6619875" y="65932050"/>
          <a:ext cx="1257300" cy="191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104775</xdr:colOff>
      <xdr:row>65</xdr:row>
      <xdr:rowOff>47625</xdr:rowOff>
    </xdr:from>
    <xdr:to>
      <xdr:col>5</xdr:col>
      <xdr:colOff>2047875</xdr:colOff>
      <xdr:row>65</xdr:row>
      <xdr:rowOff>1304925</xdr:rowOff>
    </xdr:to>
    <xdr:pic>
      <xdr:nvPicPr>
        <xdr:cNvPr id="39826" name="Obrázek 109">
          <a:extLst>
            <a:ext uri="{FF2B5EF4-FFF2-40B4-BE49-F238E27FC236}">
              <a16:creationId xmlns:a16="http://schemas.microsoft.com/office/drawing/2014/main" id="{CFDAE526-7BE1-5834-6085-8B337E4BCE6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8001000" y="67865625"/>
          <a:ext cx="194310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21</xdr:row>
      <xdr:rowOff>28575</xdr:rowOff>
    </xdr:from>
    <xdr:to>
      <xdr:col>4</xdr:col>
      <xdr:colOff>1257300</xdr:colOff>
      <xdr:row>22</xdr:row>
      <xdr:rowOff>0</xdr:rowOff>
    </xdr:to>
    <xdr:pic>
      <xdr:nvPicPr>
        <xdr:cNvPr id="39827" name="Obrázek 37">
          <a:extLst>
            <a:ext uri="{FF2B5EF4-FFF2-40B4-BE49-F238E27FC236}">
              <a16:creationId xmlns:a16="http://schemas.microsoft.com/office/drawing/2014/main" id="{D26D887A-2DFF-AED7-2CD6-B5AA46EB0A04}"/>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6619875" y="18754725"/>
          <a:ext cx="12573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22</xdr:row>
      <xdr:rowOff>28575</xdr:rowOff>
    </xdr:from>
    <xdr:to>
      <xdr:col>4</xdr:col>
      <xdr:colOff>1266825</xdr:colOff>
      <xdr:row>22</xdr:row>
      <xdr:rowOff>1371600</xdr:rowOff>
    </xdr:to>
    <xdr:pic>
      <xdr:nvPicPr>
        <xdr:cNvPr id="39828" name="Obrázek 1">
          <a:extLst>
            <a:ext uri="{FF2B5EF4-FFF2-40B4-BE49-F238E27FC236}">
              <a16:creationId xmlns:a16="http://schemas.microsoft.com/office/drawing/2014/main" id="{8008AA65-7BFB-64B1-FA0A-A05FA267EB45}"/>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6629400" y="20135850"/>
          <a:ext cx="1257300"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809625</xdr:colOff>
      <xdr:row>34</xdr:row>
      <xdr:rowOff>66675</xdr:rowOff>
    </xdr:from>
    <xdr:to>
      <xdr:col>5</xdr:col>
      <xdr:colOff>28575</xdr:colOff>
      <xdr:row>34</xdr:row>
      <xdr:rowOff>1276350</xdr:rowOff>
    </xdr:to>
    <xdr:pic>
      <xdr:nvPicPr>
        <xdr:cNvPr id="39829" name="Obrázek 2">
          <a:extLst>
            <a:ext uri="{FF2B5EF4-FFF2-40B4-BE49-F238E27FC236}">
              <a16:creationId xmlns:a16="http://schemas.microsoft.com/office/drawing/2014/main" id="{CD8F8F43-88EA-FA42-DF6B-8285500A6E9D}"/>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6600825" y="32565975"/>
          <a:ext cx="1323975"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800100</xdr:colOff>
      <xdr:row>36</xdr:row>
      <xdr:rowOff>76200</xdr:rowOff>
    </xdr:from>
    <xdr:to>
      <xdr:col>5</xdr:col>
      <xdr:colOff>19050</xdr:colOff>
      <xdr:row>36</xdr:row>
      <xdr:rowOff>1285875</xdr:rowOff>
    </xdr:to>
    <xdr:pic>
      <xdr:nvPicPr>
        <xdr:cNvPr id="39830" name="Obrázek 3">
          <a:extLst>
            <a:ext uri="{FF2B5EF4-FFF2-40B4-BE49-F238E27FC236}">
              <a16:creationId xmlns:a16="http://schemas.microsoft.com/office/drawing/2014/main" id="{B8184359-477E-29FC-9990-126836B0DCD8}"/>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6591300" y="35166300"/>
          <a:ext cx="1323975"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35</xdr:row>
      <xdr:rowOff>9525</xdr:rowOff>
    </xdr:from>
    <xdr:to>
      <xdr:col>4</xdr:col>
      <xdr:colOff>1266825</xdr:colOff>
      <xdr:row>36</xdr:row>
      <xdr:rowOff>38100</xdr:rowOff>
    </xdr:to>
    <xdr:pic>
      <xdr:nvPicPr>
        <xdr:cNvPr id="39831" name="Obrázek 5">
          <a:extLst>
            <a:ext uri="{FF2B5EF4-FFF2-40B4-BE49-F238E27FC236}">
              <a16:creationId xmlns:a16="http://schemas.microsoft.com/office/drawing/2014/main" id="{73F86214-F9DE-F85E-A7B3-C7DCA5B59938}"/>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6629400" y="33804225"/>
          <a:ext cx="125730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48</xdr:row>
      <xdr:rowOff>0</xdr:rowOff>
    </xdr:from>
    <xdr:to>
      <xdr:col>4</xdr:col>
      <xdr:colOff>1266825</xdr:colOff>
      <xdr:row>48</xdr:row>
      <xdr:rowOff>1333500</xdr:rowOff>
    </xdr:to>
    <xdr:pic>
      <xdr:nvPicPr>
        <xdr:cNvPr id="39832" name="Obrázek 85">
          <a:extLst>
            <a:ext uri="{FF2B5EF4-FFF2-40B4-BE49-F238E27FC236}">
              <a16:creationId xmlns:a16="http://schemas.microsoft.com/office/drawing/2014/main" id="{04ABB64C-11DF-AF60-449F-6559F1BCCE3D}"/>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6629400" y="47891700"/>
          <a:ext cx="125730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19050</xdr:colOff>
      <xdr:row>50</xdr:row>
      <xdr:rowOff>9525</xdr:rowOff>
    </xdr:from>
    <xdr:to>
      <xdr:col>5</xdr:col>
      <xdr:colOff>0</xdr:colOff>
      <xdr:row>51</xdr:row>
      <xdr:rowOff>0</xdr:rowOff>
    </xdr:to>
    <xdr:pic>
      <xdr:nvPicPr>
        <xdr:cNvPr id="39833" name="Obrázek 87">
          <a:extLst>
            <a:ext uri="{FF2B5EF4-FFF2-40B4-BE49-F238E27FC236}">
              <a16:creationId xmlns:a16="http://schemas.microsoft.com/office/drawing/2014/main" id="{1A5F13C0-ED4D-FE49-FF2E-ED6B3A7FD9A7}"/>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6638925" y="50587275"/>
          <a:ext cx="1257300" cy="1971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49</xdr:row>
      <xdr:rowOff>0</xdr:rowOff>
    </xdr:from>
    <xdr:to>
      <xdr:col>4</xdr:col>
      <xdr:colOff>1266825</xdr:colOff>
      <xdr:row>49</xdr:row>
      <xdr:rowOff>1333500</xdr:rowOff>
    </xdr:to>
    <xdr:pic>
      <xdr:nvPicPr>
        <xdr:cNvPr id="39834" name="Obrázek 6">
          <a:extLst>
            <a:ext uri="{FF2B5EF4-FFF2-40B4-BE49-F238E27FC236}">
              <a16:creationId xmlns:a16="http://schemas.microsoft.com/office/drawing/2014/main" id="{044D65EF-5E2F-071E-8CA2-54E596A63428}"/>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6629400" y="49234725"/>
          <a:ext cx="125730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781050</xdr:colOff>
      <xdr:row>61</xdr:row>
      <xdr:rowOff>47625</xdr:rowOff>
    </xdr:from>
    <xdr:to>
      <xdr:col>5</xdr:col>
      <xdr:colOff>19050</xdr:colOff>
      <xdr:row>61</xdr:row>
      <xdr:rowOff>1304925</xdr:rowOff>
    </xdr:to>
    <xdr:pic>
      <xdr:nvPicPr>
        <xdr:cNvPr id="39835" name="Obrázek 7">
          <a:extLst>
            <a:ext uri="{FF2B5EF4-FFF2-40B4-BE49-F238E27FC236}">
              <a16:creationId xmlns:a16="http://schemas.microsoft.com/office/drawing/2014/main" id="{9C92E71F-5001-7AAB-8524-8CB6BCA99D6F}"/>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6572250" y="61988700"/>
          <a:ext cx="1343025"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790575</xdr:colOff>
      <xdr:row>63</xdr:row>
      <xdr:rowOff>66675</xdr:rowOff>
    </xdr:from>
    <xdr:to>
      <xdr:col>5</xdr:col>
      <xdr:colOff>28575</xdr:colOff>
      <xdr:row>63</xdr:row>
      <xdr:rowOff>1314450</xdr:rowOff>
    </xdr:to>
    <xdr:pic>
      <xdr:nvPicPr>
        <xdr:cNvPr id="39836" name="Obrázek 8">
          <a:extLst>
            <a:ext uri="{FF2B5EF4-FFF2-40B4-BE49-F238E27FC236}">
              <a16:creationId xmlns:a16="http://schemas.microsoft.com/office/drawing/2014/main" id="{C8F214C1-808C-C592-9340-8FED55A2F53C}"/>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6581775" y="64655700"/>
          <a:ext cx="134302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62</xdr:row>
      <xdr:rowOff>9525</xdr:rowOff>
    </xdr:from>
    <xdr:to>
      <xdr:col>4</xdr:col>
      <xdr:colOff>1266825</xdr:colOff>
      <xdr:row>63</xdr:row>
      <xdr:rowOff>28575</xdr:rowOff>
    </xdr:to>
    <xdr:pic>
      <xdr:nvPicPr>
        <xdr:cNvPr id="39837" name="Obrázek 10">
          <a:extLst>
            <a:ext uri="{FF2B5EF4-FFF2-40B4-BE49-F238E27FC236}">
              <a16:creationId xmlns:a16="http://schemas.microsoft.com/office/drawing/2014/main" id="{D67826F8-544D-0A2E-EF7C-0256115800F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6619875" y="63274575"/>
          <a:ext cx="12668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12</xdr:row>
      <xdr:rowOff>219075</xdr:rowOff>
    </xdr:from>
    <xdr:to>
      <xdr:col>4</xdr:col>
      <xdr:colOff>847725</xdr:colOff>
      <xdr:row>12</xdr:row>
      <xdr:rowOff>781050</xdr:rowOff>
    </xdr:to>
    <xdr:pic>
      <xdr:nvPicPr>
        <xdr:cNvPr id="39838" name="Obrázek 11">
          <a:extLst>
            <a:ext uri="{FF2B5EF4-FFF2-40B4-BE49-F238E27FC236}">
              <a16:creationId xmlns:a16="http://schemas.microsoft.com/office/drawing/2014/main" id="{DCCEF9C4-2140-DF55-7A4E-07B078D4AB63}"/>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6905625" y="10248900"/>
          <a:ext cx="5619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285750</xdr:colOff>
      <xdr:row>13</xdr:row>
      <xdr:rowOff>219075</xdr:rowOff>
    </xdr:from>
    <xdr:to>
      <xdr:col>4</xdr:col>
      <xdr:colOff>847725</xdr:colOff>
      <xdr:row>13</xdr:row>
      <xdr:rowOff>781050</xdr:rowOff>
    </xdr:to>
    <xdr:pic>
      <xdr:nvPicPr>
        <xdr:cNvPr id="39839" name="Obrázek 11">
          <a:extLst>
            <a:ext uri="{FF2B5EF4-FFF2-40B4-BE49-F238E27FC236}">
              <a16:creationId xmlns:a16="http://schemas.microsoft.com/office/drawing/2014/main" id="{AB494E2E-9A1C-FD53-E99C-EBF5C89937CC}"/>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6905625" y="11315700"/>
          <a:ext cx="5619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276225</xdr:colOff>
      <xdr:row>15</xdr:row>
      <xdr:rowOff>257175</xdr:rowOff>
    </xdr:from>
    <xdr:to>
      <xdr:col>4</xdr:col>
      <xdr:colOff>857250</xdr:colOff>
      <xdr:row>15</xdr:row>
      <xdr:rowOff>828675</xdr:rowOff>
    </xdr:to>
    <xdr:pic>
      <xdr:nvPicPr>
        <xdr:cNvPr id="39840" name="Obrázek 61" descr="0042020002">
          <a:extLst>
            <a:ext uri="{FF2B5EF4-FFF2-40B4-BE49-F238E27FC236}">
              <a16:creationId xmlns:a16="http://schemas.microsoft.com/office/drawing/2014/main" id="{E6F5B37A-A7C1-5EDA-A182-D754CB91FD17}"/>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6896100" y="13487400"/>
          <a:ext cx="5810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295275</xdr:colOff>
      <xdr:row>14</xdr:row>
      <xdr:rowOff>247650</xdr:rowOff>
    </xdr:from>
    <xdr:to>
      <xdr:col>4</xdr:col>
      <xdr:colOff>847725</xdr:colOff>
      <xdr:row>14</xdr:row>
      <xdr:rowOff>800100</xdr:rowOff>
    </xdr:to>
    <xdr:pic>
      <xdr:nvPicPr>
        <xdr:cNvPr id="39841" name="Obrázek 62" descr="0042020002">
          <a:extLst>
            <a:ext uri="{FF2B5EF4-FFF2-40B4-BE49-F238E27FC236}">
              <a16:creationId xmlns:a16="http://schemas.microsoft.com/office/drawing/2014/main" id="{F43EF2E4-E570-C1A3-F10B-53F65AD678F3}"/>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6915150" y="12411075"/>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2495550</xdr:colOff>
      <xdr:row>3</xdr:row>
      <xdr:rowOff>28575</xdr:rowOff>
    </xdr:from>
    <xdr:to>
      <xdr:col>2</xdr:col>
      <xdr:colOff>3086100</xdr:colOff>
      <xdr:row>6</xdr:row>
      <xdr:rowOff>95250</xdr:rowOff>
    </xdr:to>
    <xdr:pic>
      <xdr:nvPicPr>
        <xdr:cNvPr id="36491" name="Picture 1" descr="4fn23098paintMIN">
          <a:extLst>
            <a:ext uri="{FF2B5EF4-FFF2-40B4-BE49-F238E27FC236}">
              <a16:creationId xmlns:a16="http://schemas.microsoft.com/office/drawing/2014/main" id="{D2999947-DDE3-47D0-D085-9CC85C464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6650" y="457200"/>
          <a:ext cx="5905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3095625</xdr:colOff>
      <xdr:row>7</xdr:row>
      <xdr:rowOff>9525</xdr:rowOff>
    </xdr:from>
    <xdr:to>
      <xdr:col>2</xdr:col>
      <xdr:colOff>3705225</xdr:colOff>
      <xdr:row>10</xdr:row>
      <xdr:rowOff>95250</xdr:rowOff>
    </xdr:to>
    <xdr:pic>
      <xdr:nvPicPr>
        <xdr:cNvPr id="36492" name="Picture 2" descr="4fn23103paintMIN">
          <a:extLst>
            <a:ext uri="{FF2B5EF4-FFF2-40B4-BE49-F238E27FC236}">
              <a16:creationId xmlns:a16="http://schemas.microsoft.com/office/drawing/2014/main" id="{5804927A-C591-3F25-4CFE-510EA797F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76725" y="1047750"/>
          <a:ext cx="6096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3714750</xdr:colOff>
      <xdr:row>11</xdr:row>
      <xdr:rowOff>0</xdr:rowOff>
    </xdr:from>
    <xdr:to>
      <xdr:col>2</xdr:col>
      <xdr:colOff>4391025</xdr:colOff>
      <xdr:row>15</xdr:row>
      <xdr:rowOff>104775</xdr:rowOff>
    </xdr:to>
    <xdr:pic>
      <xdr:nvPicPr>
        <xdr:cNvPr id="36493" name="Picture 3" descr="4fn23102paintMIN">
          <a:extLst>
            <a:ext uri="{FF2B5EF4-FFF2-40B4-BE49-F238E27FC236}">
              <a16:creationId xmlns:a16="http://schemas.microsoft.com/office/drawing/2014/main" id="{77ACD0FB-B642-AD5A-2CE4-C2DC4A82A9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895850" y="1647825"/>
          <a:ext cx="676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180975</xdr:colOff>
      <xdr:row>17</xdr:row>
      <xdr:rowOff>0</xdr:rowOff>
    </xdr:from>
    <xdr:to>
      <xdr:col>25</xdr:col>
      <xdr:colOff>190500</xdr:colOff>
      <xdr:row>35</xdr:row>
      <xdr:rowOff>85725</xdr:rowOff>
    </xdr:to>
    <xdr:pic>
      <xdr:nvPicPr>
        <xdr:cNvPr id="36494" name="Picture 47" descr="montáž pod omítku (bez stříšky) - 2 x 3 rám VPO nad sebou MIN">
          <a:extLst>
            <a:ext uri="{FF2B5EF4-FFF2-40B4-BE49-F238E27FC236}">
              <a16:creationId xmlns:a16="http://schemas.microsoft.com/office/drawing/2014/main" id="{A63116B0-CF87-26F5-4D09-F3A7114307A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106025" y="2562225"/>
          <a:ext cx="2209800" cy="2809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180975</xdr:colOff>
      <xdr:row>11</xdr:row>
      <xdr:rowOff>19050</xdr:rowOff>
    </xdr:from>
    <xdr:to>
      <xdr:col>15</xdr:col>
      <xdr:colOff>142875</xdr:colOff>
      <xdr:row>21</xdr:row>
      <xdr:rowOff>66675</xdr:rowOff>
    </xdr:to>
    <xdr:pic>
      <xdr:nvPicPr>
        <xdr:cNvPr id="36495" name="Picture 48" descr="montáž pod omítku (bez stříšky) - 2 x 3 rám HPO MIN">
          <a:extLst>
            <a:ext uri="{FF2B5EF4-FFF2-40B4-BE49-F238E27FC236}">
              <a16:creationId xmlns:a16="http://schemas.microsoft.com/office/drawing/2014/main" id="{9469DB7C-388C-D604-1734-79992CF7A4D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15175" y="1666875"/>
          <a:ext cx="2714625"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104775</xdr:colOff>
      <xdr:row>39</xdr:row>
      <xdr:rowOff>57150</xdr:rowOff>
    </xdr:from>
    <xdr:to>
      <xdr:col>21</xdr:col>
      <xdr:colOff>152400</xdr:colOff>
      <xdr:row>41</xdr:row>
      <xdr:rowOff>114300</xdr:rowOff>
    </xdr:to>
    <xdr:sp macro="" textlink="">
      <xdr:nvSpPr>
        <xdr:cNvPr id="12337" name="Text Box 49">
          <a:extLst>
            <a:ext uri="{FF2B5EF4-FFF2-40B4-BE49-F238E27FC236}">
              <a16:creationId xmlns:a16="http://schemas.microsoft.com/office/drawing/2014/main" id="{8F6D4AE5-AECD-8AED-8BA9-C5CE469F771A}"/>
            </a:ext>
          </a:extLst>
        </xdr:cNvPr>
        <xdr:cNvSpPr txBox="1">
          <a:spLocks noChangeArrowheads="1"/>
        </xdr:cNvSpPr>
      </xdr:nvSpPr>
      <xdr:spPr bwMode="auto">
        <a:xfrm>
          <a:off x="8220075" y="2762250"/>
          <a:ext cx="2333625" cy="209550"/>
        </a:xfrm>
        <a:prstGeom prst="rect">
          <a:avLst/>
        </a:prstGeom>
        <a:noFill/>
        <a:ln>
          <a:noFill/>
        </a:ln>
      </xdr:spPr>
      <xdr:txBody>
        <a:bodyPr vertOverflow="clip" wrap="square" lIns="0" tIns="22860" rIns="27432" bIns="0" anchor="t" upright="1"/>
        <a:lstStyle/>
        <a:p>
          <a:pPr algn="r" rtl="0">
            <a:defRPr sz="1000"/>
          </a:pPr>
          <a:r>
            <a:rPr lang="cs-CZ" sz="1000" b="1" i="0" u="none" strike="noStrike" baseline="0">
              <a:solidFill>
                <a:srgbClr val="000000"/>
              </a:solidFill>
              <a:latin typeface="Arial CE"/>
              <a:cs typeface="Arial CE"/>
            </a:rPr>
            <a:t>pod omítku vertikální (nad sebou)</a:t>
          </a:r>
          <a:endParaRPr lang="cs-CZ"/>
        </a:p>
      </xdr:txBody>
    </xdr:sp>
    <xdr:clientData/>
  </xdr:twoCellAnchor>
  <xdr:twoCellAnchor>
    <xdr:from>
      <xdr:col>6</xdr:col>
      <xdr:colOff>38100</xdr:colOff>
      <xdr:row>23</xdr:row>
      <xdr:rowOff>0</xdr:rowOff>
    </xdr:from>
    <xdr:to>
      <xdr:col>14</xdr:col>
      <xdr:colOff>190500</xdr:colOff>
      <xdr:row>24</xdr:row>
      <xdr:rowOff>0</xdr:rowOff>
    </xdr:to>
    <xdr:sp macro="" textlink="">
      <xdr:nvSpPr>
        <xdr:cNvPr id="12338" name="Text Box 50">
          <a:extLst>
            <a:ext uri="{FF2B5EF4-FFF2-40B4-BE49-F238E27FC236}">
              <a16:creationId xmlns:a16="http://schemas.microsoft.com/office/drawing/2014/main" id="{E827149E-1B11-A42B-3663-DAB587D0EDED}"/>
            </a:ext>
          </a:extLst>
        </xdr:cNvPr>
        <xdr:cNvSpPr txBox="1">
          <a:spLocks noChangeArrowheads="1"/>
        </xdr:cNvSpPr>
      </xdr:nvSpPr>
      <xdr:spPr bwMode="auto">
        <a:xfrm>
          <a:off x="6553200" y="1952625"/>
          <a:ext cx="2371725" cy="15240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pod omítku horizontální (nad sebou)</a:t>
          </a:r>
          <a:endParaRPr lang="cs-CZ"/>
        </a:p>
      </xdr:txBody>
    </xdr:sp>
    <xdr:clientData/>
  </xdr:twoCellAnchor>
  <xdr:twoCellAnchor editAs="oneCell">
    <xdr:from>
      <xdr:col>6</xdr:col>
      <xdr:colOff>180975</xdr:colOff>
      <xdr:row>42</xdr:row>
      <xdr:rowOff>114300</xdr:rowOff>
    </xdr:from>
    <xdr:to>
      <xdr:col>12</xdr:col>
      <xdr:colOff>247650</xdr:colOff>
      <xdr:row>52</xdr:row>
      <xdr:rowOff>19050</xdr:rowOff>
    </xdr:to>
    <xdr:pic>
      <xdr:nvPicPr>
        <xdr:cNvPr id="36498" name="Picture 51" descr="montáž pod omítku (se stříškou) horizontální - 3 rám MIN">
          <a:extLst>
            <a:ext uri="{FF2B5EF4-FFF2-40B4-BE49-F238E27FC236}">
              <a16:creationId xmlns:a16="http://schemas.microsoft.com/office/drawing/2014/main" id="{F177F4A7-DC13-ADE9-A64B-E814EA1D6CC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410450" y="6467475"/>
          <a:ext cx="1666875"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180975</xdr:colOff>
      <xdr:row>42</xdr:row>
      <xdr:rowOff>0</xdr:rowOff>
    </xdr:from>
    <xdr:to>
      <xdr:col>23</xdr:col>
      <xdr:colOff>142875</xdr:colOff>
      <xdr:row>54</xdr:row>
      <xdr:rowOff>9525</xdr:rowOff>
    </xdr:to>
    <xdr:pic>
      <xdr:nvPicPr>
        <xdr:cNvPr id="36499" name="Picture 52" descr="montáž pod omítku (se stříškou) vertikální - 3 rám MIN">
          <a:extLst>
            <a:ext uri="{FF2B5EF4-FFF2-40B4-BE49-F238E27FC236}">
              <a16:creationId xmlns:a16="http://schemas.microsoft.com/office/drawing/2014/main" id="{EAB0460D-6EFB-CC33-A18E-0E94618A971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106025" y="6353175"/>
          <a:ext cx="1685925" cy="181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19050</xdr:colOff>
      <xdr:row>53</xdr:row>
      <xdr:rowOff>114300</xdr:rowOff>
    </xdr:from>
    <xdr:to>
      <xdr:col>24</xdr:col>
      <xdr:colOff>152400</xdr:colOff>
      <xdr:row>55</xdr:row>
      <xdr:rowOff>19050</xdr:rowOff>
    </xdr:to>
    <xdr:sp macro="" textlink="">
      <xdr:nvSpPr>
        <xdr:cNvPr id="12341" name="Text Box 53">
          <a:extLst>
            <a:ext uri="{FF2B5EF4-FFF2-40B4-BE49-F238E27FC236}">
              <a16:creationId xmlns:a16="http://schemas.microsoft.com/office/drawing/2014/main" id="{C06575BE-64A7-C51A-8DCE-67F61915E22C}"/>
            </a:ext>
          </a:extLst>
        </xdr:cNvPr>
        <xdr:cNvSpPr txBox="1">
          <a:spLocks noChangeArrowheads="1"/>
        </xdr:cNvSpPr>
      </xdr:nvSpPr>
      <xdr:spPr bwMode="auto">
        <a:xfrm>
          <a:off x="8991600" y="5238750"/>
          <a:ext cx="2333625" cy="20955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 vertikální se stříškou pod omítku</a:t>
          </a:r>
          <a:endParaRPr lang="cs-CZ"/>
        </a:p>
      </xdr:txBody>
    </xdr:sp>
    <xdr:clientData/>
  </xdr:twoCellAnchor>
  <xdr:twoCellAnchor>
    <xdr:from>
      <xdr:col>5</xdr:col>
      <xdr:colOff>95250</xdr:colOff>
      <xdr:row>53</xdr:row>
      <xdr:rowOff>114300</xdr:rowOff>
    </xdr:from>
    <xdr:to>
      <xdr:col>13</xdr:col>
      <xdr:colOff>247650</xdr:colOff>
      <xdr:row>55</xdr:row>
      <xdr:rowOff>19050</xdr:rowOff>
    </xdr:to>
    <xdr:sp macro="" textlink="">
      <xdr:nvSpPr>
        <xdr:cNvPr id="12342" name="Text Box 54">
          <a:extLst>
            <a:ext uri="{FF2B5EF4-FFF2-40B4-BE49-F238E27FC236}">
              <a16:creationId xmlns:a16="http://schemas.microsoft.com/office/drawing/2014/main" id="{1DFACF60-FA8B-FB1B-E3D9-7D11882D73D5}"/>
            </a:ext>
          </a:extLst>
        </xdr:cNvPr>
        <xdr:cNvSpPr txBox="1">
          <a:spLocks noChangeArrowheads="1"/>
        </xdr:cNvSpPr>
      </xdr:nvSpPr>
      <xdr:spPr bwMode="auto">
        <a:xfrm>
          <a:off x="6315075" y="5238750"/>
          <a:ext cx="2371725" cy="20955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horizontální se stříškou pod omítku</a:t>
          </a:r>
          <a:endParaRPr lang="cs-CZ"/>
        </a:p>
      </xdr:txBody>
    </xdr:sp>
    <xdr:clientData/>
  </xdr:twoCellAnchor>
  <xdr:twoCellAnchor editAs="oneCell">
    <xdr:from>
      <xdr:col>6</xdr:col>
      <xdr:colOff>142875</xdr:colOff>
      <xdr:row>57</xdr:row>
      <xdr:rowOff>66675</xdr:rowOff>
    </xdr:from>
    <xdr:to>
      <xdr:col>12</xdr:col>
      <xdr:colOff>238125</xdr:colOff>
      <xdr:row>69</xdr:row>
      <xdr:rowOff>133350</xdr:rowOff>
    </xdr:to>
    <xdr:pic>
      <xdr:nvPicPr>
        <xdr:cNvPr id="36502" name="Picture 55" descr="montáž nad omítku (bez stříšky) horizontální - 3 rám MIN">
          <a:extLst>
            <a:ext uri="{FF2B5EF4-FFF2-40B4-BE49-F238E27FC236}">
              <a16:creationId xmlns:a16="http://schemas.microsoft.com/office/drawing/2014/main" id="{9C7490B1-A42A-0144-973D-CAC9BCA4AA4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372350" y="8686800"/>
          <a:ext cx="169545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200025</xdr:colOff>
      <xdr:row>57</xdr:row>
      <xdr:rowOff>0</xdr:rowOff>
    </xdr:from>
    <xdr:to>
      <xdr:col>23</xdr:col>
      <xdr:colOff>123825</xdr:colOff>
      <xdr:row>69</xdr:row>
      <xdr:rowOff>47625</xdr:rowOff>
    </xdr:to>
    <xdr:pic>
      <xdr:nvPicPr>
        <xdr:cNvPr id="36503" name="Picture 56" descr="montáž nad omítku (bez stříšky) vertikální - 3 rám MIN">
          <a:extLst>
            <a:ext uri="{FF2B5EF4-FFF2-40B4-BE49-F238E27FC236}">
              <a16:creationId xmlns:a16="http://schemas.microsoft.com/office/drawing/2014/main" id="{B135ACF3-0ECC-E2AD-433E-F841EFB4049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886950" y="8620125"/>
          <a:ext cx="18859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19050</xdr:colOff>
      <xdr:row>70</xdr:row>
      <xdr:rowOff>38100</xdr:rowOff>
    </xdr:from>
    <xdr:to>
      <xdr:col>24</xdr:col>
      <xdr:colOff>152400</xdr:colOff>
      <xdr:row>71</xdr:row>
      <xdr:rowOff>95250</xdr:rowOff>
    </xdr:to>
    <xdr:sp macro="" textlink="">
      <xdr:nvSpPr>
        <xdr:cNvPr id="12345" name="Text Box 57">
          <a:extLst>
            <a:ext uri="{FF2B5EF4-FFF2-40B4-BE49-F238E27FC236}">
              <a16:creationId xmlns:a16="http://schemas.microsoft.com/office/drawing/2014/main" id="{2F677584-9C93-50DD-797A-CF8FE982898B}"/>
            </a:ext>
          </a:extLst>
        </xdr:cNvPr>
        <xdr:cNvSpPr txBox="1">
          <a:spLocks noChangeArrowheads="1"/>
        </xdr:cNvSpPr>
      </xdr:nvSpPr>
      <xdr:spPr bwMode="auto">
        <a:xfrm>
          <a:off x="8991600" y="7639050"/>
          <a:ext cx="2333625" cy="20955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 vertikální s krabicí nad omítku</a:t>
          </a:r>
          <a:endParaRPr lang="cs-CZ"/>
        </a:p>
      </xdr:txBody>
    </xdr:sp>
    <xdr:clientData/>
  </xdr:twoCellAnchor>
  <xdr:twoCellAnchor>
    <xdr:from>
      <xdr:col>5</xdr:col>
      <xdr:colOff>95250</xdr:colOff>
      <xdr:row>70</xdr:row>
      <xdr:rowOff>38100</xdr:rowOff>
    </xdr:from>
    <xdr:to>
      <xdr:col>13</xdr:col>
      <xdr:colOff>247650</xdr:colOff>
      <xdr:row>71</xdr:row>
      <xdr:rowOff>95250</xdr:rowOff>
    </xdr:to>
    <xdr:sp macro="" textlink="">
      <xdr:nvSpPr>
        <xdr:cNvPr id="12346" name="Text Box 58">
          <a:extLst>
            <a:ext uri="{FF2B5EF4-FFF2-40B4-BE49-F238E27FC236}">
              <a16:creationId xmlns:a16="http://schemas.microsoft.com/office/drawing/2014/main" id="{59F56D3A-D669-8BC6-2709-C81F123CAD9D}"/>
            </a:ext>
          </a:extLst>
        </xdr:cNvPr>
        <xdr:cNvSpPr txBox="1">
          <a:spLocks noChangeArrowheads="1"/>
        </xdr:cNvSpPr>
      </xdr:nvSpPr>
      <xdr:spPr bwMode="auto">
        <a:xfrm>
          <a:off x="6315075" y="7639050"/>
          <a:ext cx="2371725" cy="20955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horizontální s krabicí nad omítku</a:t>
          </a:r>
          <a:endParaRPr lang="cs-CZ"/>
        </a:p>
      </xdr:txBody>
    </xdr:sp>
    <xdr:clientData/>
  </xdr:twoCellAnchor>
  <xdr:twoCellAnchor>
    <xdr:from>
      <xdr:col>15</xdr:col>
      <xdr:colOff>19050</xdr:colOff>
      <xdr:row>86</xdr:row>
      <xdr:rowOff>38100</xdr:rowOff>
    </xdr:from>
    <xdr:to>
      <xdr:col>24</xdr:col>
      <xdr:colOff>152400</xdr:colOff>
      <xdr:row>87</xdr:row>
      <xdr:rowOff>95250</xdr:rowOff>
    </xdr:to>
    <xdr:sp macro="" textlink="">
      <xdr:nvSpPr>
        <xdr:cNvPr id="12347" name="Text Box 59">
          <a:extLst>
            <a:ext uri="{FF2B5EF4-FFF2-40B4-BE49-F238E27FC236}">
              <a16:creationId xmlns:a16="http://schemas.microsoft.com/office/drawing/2014/main" id="{73F151BB-DADF-F477-82FC-BDE711ECB5DE}"/>
            </a:ext>
          </a:extLst>
        </xdr:cNvPr>
        <xdr:cNvSpPr txBox="1">
          <a:spLocks noChangeArrowheads="1"/>
        </xdr:cNvSpPr>
      </xdr:nvSpPr>
      <xdr:spPr bwMode="auto">
        <a:xfrm>
          <a:off x="8991600" y="10020300"/>
          <a:ext cx="2333625" cy="20955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 vertikální se stříškou nad omítku</a:t>
          </a:r>
          <a:endParaRPr lang="cs-CZ"/>
        </a:p>
      </xdr:txBody>
    </xdr:sp>
    <xdr:clientData/>
  </xdr:twoCellAnchor>
  <xdr:twoCellAnchor>
    <xdr:from>
      <xdr:col>5</xdr:col>
      <xdr:colOff>95250</xdr:colOff>
      <xdr:row>86</xdr:row>
      <xdr:rowOff>38100</xdr:rowOff>
    </xdr:from>
    <xdr:to>
      <xdr:col>13</xdr:col>
      <xdr:colOff>247650</xdr:colOff>
      <xdr:row>87</xdr:row>
      <xdr:rowOff>95250</xdr:rowOff>
    </xdr:to>
    <xdr:sp macro="" textlink="">
      <xdr:nvSpPr>
        <xdr:cNvPr id="12348" name="Text Box 60">
          <a:extLst>
            <a:ext uri="{FF2B5EF4-FFF2-40B4-BE49-F238E27FC236}">
              <a16:creationId xmlns:a16="http://schemas.microsoft.com/office/drawing/2014/main" id="{38494D99-9D42-58FB-342D-E162C106BF0E}"/>
            </a:ext>
          </a:extLst>
        </xdr:cNvPr>
        <xdr:cNvSpPr txBox="1">
          <a:spLocks noChangeArrowheads="1"/>
        </xdr:cNvSpPr>
      </xdr:nvSpPr>
      <xdr:spPr bwMode="auto">
        <a:xfrm>
          <a:off x="6315075" y="10020300"/>
          <a:ext cx="2371725" cy="20955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horizontální se stříškou nad omítku</a:t>
          </a:r>
          <a:endParaRPr lang="cs-CZ"/>
        </a:p>
      </xdr:txBody>
    </xdr:sp>
    <xdr:clientData/>
  </xdr:twoCellAnchor>
  <xdr:twoCellAnchor editAs="oneCell">
    <xdr:from>
      <xdr:col>6</xdr:col>
      <xdr:colOff>180975</xdr:colOff>
      <xdr:row>74</xdr:row>
      <xdr:rowOff>95250</xdr:rowOff>
    </xdr:from>
    <xdr:to>
      <xdr:col>12</xdr:col>
      <xdr:colOff>171450</xdr:colOff>
      <xdr:row>84</xdr:row>
      <xdr:rowOff>28575</xdr:rowOff>
    </xdr:to>
    <xdr:pic>
      <xdr:nvPicPr>
        <xdr:cNvPr id="36508" name="Picture 61" descr="montáž nad omítku (se stříškou) horizontální - 3 rám MIN">
          <a:extLst>
            <a:ext uri="{FF2B5EF4-FFF2-40B4-BE49-F238E27FC236}">
              <a16:creationId xmlns:a16="http://schemas.microsoft.com/office/drawing/2014/main" id="{09D0CE90-D7A5-9AC9-3EC0-596B0581EEFC}"/>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410450" y="11191875"/>
          <a:ext cx="1590675"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47625</xdr:colOff>
      <xdr:row>72</xdr:row>
      <xdr:rowOff>142875</xdr:rowOff>
    </xdr:from>
    <xdr:to>
      <xdr:col>23</xdr:col>
      <xdr:colOff>171450</xdr:colOff>
      <xdr:row>85</xdr:row>
      <xdr:rowOff>123825</xdr:rowOff>
    </xdr:to>
    <xdr:pic>
      <xdr:nvPicPr>
        <xdr:cNvPr id="36509" name="Picture 62" descr="montáž nad omítku (se stříškou) vertikální - 3 rám MIN">
          <a:extLst>
            <a:ext uri="{FF2B5EF4-FFF2-40B4-BE49-F238E27FC236}">
              <a16:creationId xmlns:a16="http://schemas.microsoft.com/office/drawing/2014/main" id="{69437685-F2A4-0866-4293-8068EBCA3C3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9972675" y="10934700"/>
          <a:ext cx="1847850" cy="190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3590925</xdr:colOff>
      <xdr:row>23</xdr:row>
      <xdr:rowOff>38100</xdr:rowOff>
    </xdr:from>
    <xdr:to>
      <xdr:col>2</xdr:col>
      <xdr:colOff>4352925</xdr:colOff>
      <xdr:row>27</xdr:row>
      <xdr:rowOff>0</xdr:rowOff>
    </xdr:to>
    <xdr:pic>
      <xdr:nvPicPr>
        <xdr:cNvPr id="36510" name="Picture 64" descr="4fn23091peroMIN">
          <a:extLst>
            <a:ext uri="{FF2B5EF4-FFF2-40B4-BE49-F238E27FC236}">
              <a16:creationId xmlns:a16="http://schemas.microsoft.com/office/drawing/2014/main" id="{09E446F6-068F-74F8-169D-17D8F5E575B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772025" y="3514725"/>
          <a:ext cx="7620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2333625</xdr:colOff>
      <xdr:row>44</xdr:row>
      <xdr:rowOff>95250</xdr:rowOff>
    </xdr:from>
    <xdr:to>
      <xdr:col>2</xdr:col>
      <xdr:colOff>4381500</xdr:colOff>
      <xdr:row>57</xdr:row>
      <xdr:rowOff>142875</xdr:rowOff>
    </xdr:to>
    <xdr:pic>
      <xdr:nvPicPr>
        <xdr:cNvPr id="36511" name="Picture 66" descr="KARAT 2-BUS 8tl měděná s jednostrannými 4TT+KV">
          <a:extLst>
            <a:ext uri="{FF2B5EF4-FFF2-40B4-BE49-F238E27FC236}">
              <a16:creationId xmlns:a16="http://schemas.microsoft.com/office/drawing/2014/main" id="{E76C4E63-9758-EF4A-E1AD-D92431A5C6A1}"/>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514725" y="6791325"/>
          <a:ext cx="2047875" cy="1971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142875</xdr:colOff>
      <xdr:row>0</xdr:row>
      <xdr:rowOff>0</xdr:rowOff>
    </xdr:from>
    <xdr:to>
      <xdr:col>19</xdr:col>
      <xdr:colOff>133350</xdr:colOff>
      <xdr:row>0</xdr:row>
      <xdr:rowOff>0</xdr:rowOff>
    </xdr:to>
    <xdr:sp macro="" textlink="">
      <xdr:nvSpPr>
        <xdr:cNvPr id="7205" name="Text Box 37">
          <a:extLst>
            <a:ext uri="{FF2B5EF4-FFF2-40B4-BE49-F238E27FC236}">
              <a16:creationId xmlns:a16="http://schemas.microsoft.com/office/drawing/2014/main" id="{056F6F6D-3EFB-BEC6-812A-B958D2131E8B}"/>
            </a:ext>
          </a:extLst>
        </xdr:cNvPr>
        <xdr:cNvSpPr txBox="1">
          <a:spLocks noChangeArrowheads="1"/>
        </xdr:cNvSpPr>
      </xdr:nvSpPr>
      <xdr:spPr bwMode="auto">
        <a:xfrm>
          <a:off x="8124825" y="0"/>
          <a:ext cx="2009775" cy="0"/>
        </a:xfrm>
        <a:prstGeom prst="rect">
          <a:avLst/>
        </a:prstGeom>
        <a:noFill/>
        <a:ln>
          <a:noFill/>
        </a:ln>
      </xdr:spPr>
      <xdr:txBody>
        <a:bodyPr vertOverflow="clip" wrap="square" lIns="0" tIns="22860" rIns="27432" bIns="0" anchor="t" upright="1"/>
        <a:lstStyle/>
        <a:p>
          <a:pPr algn="r" rtl="0">
            <a:defRPr sz="1000"/>
          </a:pPr>
          <a:r>
            <a:rPr lang="cs-CZ" sz="1000" b="1" i="0" u="none" strike="noStrike" baseline="0">
              <a:solidFill>
                <a:srgbClr val="000000"/>
              </a:solidFill>
              <a:latin typeface="Arial CE"/>
              <a:cs typeface="Arial CE"/>
            </a:rPr>
            <a:t>pod omítku vertikální (nad sebou)</a:t>
          </a:r>
          <a:endParaRPr lang="cs-CZ"/>
        </a:p>
      </xdr:txBody>
    </xdr:sp>
    <xdr:clientData/>
  </xdr:twoCellAnchor>
  <xdr:twoCellAnchor>
    <xdr:from>
      <xdr:col>6</xdr:col>
      <xdr:colOff>0</xdr:colOff>
      <xdr:row>0</xdr:row>
      <xdr:rowOff>0</xdr:rowOff>
    </xdr:from>
    <xdr:to>
      <xdr:col>12</xdr:col>
      <xdr:colOff>0</xdr:colOff>
      <xdr:row>0</xdr:row>
      <xdr:rowOff>0</xdr:rowOff>
    </xdr:to>
    <xdr:sp macro="" textlink="">
      <xdr:nvSpPr>
        <xdr:cNvPr id="7206" name="Text Box 38">
          <a:extLst>
            <a:ext uri="{FF2B5EF4-FFF2-40B4-BE49-F238E27FC236}">
              <a16:creationId xmlns:a16="http://schemas.microsoft.com/office/drawing/2014/main" id="{9B4C1F73-B947-6619-6C7E-5889682C1966}"/>
            </a:ext>
          </a:extLst>
        </xdr:cNvPr>
        <xdr:cNvSpPr txBox="1">
          <a:spLocks noChangeArrowheads="1"/>
        </xdr:cNvSpPr>
      </xdr:nvSpPr>
      <xdr:spPr bwMode="auto">
        <a:xfrm>
          <a:off x="6677025" y="0"/>
          <a:ext cx="1600200"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pod omítku horizontální (nad sebou)</a:t>
          </a:r>
          <a:endParaRPr lang="cs-CZ"/>
        </a:p>
      </xdr:txBody>
    </xdr:sp>
    <xdr:clientData/>
  </xdr:twoCellAnchor>
  <xdr:twoCellAnchor>
    <xdr:from>
      <xdr:col>13</xdr:col>
      <xdr:colOff>0</xdr:colOff>
      <xdr:row>0</xdr:row>
      <xdr:rowOff>0</xdr:rowOff>
    </xdr:from>
    <xdr:to>
      <xdr:col>22</xdr:col>
      <xdr:colOff>133350</xdr:colOff>
      <xdr:row>0</xdr:row>
      <xdr:rowOff>0</xdr:rowOff>
    </xdr:to>
    <xdr:sp macro="" textlink="">
      <xdr:nvSpPr>
        <xdr:cNvPr id="7209" name="Text Box 41">
          <a:extLst>
            <a:ext uri="{FF2B5EF4-FFF2-40B4-BE49-F238E27FC236}">
              <a16:creationId xmlns:a16="http://schemas.microsoft.com/office/drawing/2014/main" id="{44C25C0D-14F7-FCC9-E1A2-F6B013DA76E0}"/>
            </a:ext>
          </a:extLst>
        </xdr:cNvPr>
        <xdr:cNvSpPr txBox="1">
          <a:spLocks noChangeArrowheads="1"/>
        </xdr:cNvSpPr>
      </xdr:nvSpPr>
      <xdr:spPr bwMode="auto">
        <a:xfrm>
          <a:off x="8572500" y="0"/>
          <a:ext cx="2333625"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 vertikální se stříškou pod omítku</a:t>
          </a:r>
          <a:endParaRPr lang="cs-CZ"/>
        </a:p>
      </xdr:txBody>
    </xdr:sp>
    <xdr:clientData/>
  </xdr:twoCellAnchor>
  <xdr:twoCellAnchor>
    <xdr:from>
      <xdr:col>4</xdr:col>
      <xdr:colOff>47625</xdr:colOff>
      <xdr:row>0</xdr:row>
      <xdr:rowOff>0</xdr:rowOff>
    </xdr:from>
    <xdr:to>
      <xdr:col>12</xdr:col>
      <xdr:colOff>0</xdr:colOff>
      <xdr:row>0</xdr:row>
      <xdr:rowOff>0</xdr:rowOff>
    </xdr:to>
    <xdr:sp macro="" textlink="">
      <xdr:nvSpPr>
        <xdr:cNvPr id="7210" name="Text Box 42">
          <a:extLst>
            <a:ext uri="{FF2B5EF4-FFF2-40B4-BE49-F238E27FC236}">
              <a16:creationId xmlns:a16="http://schemas.microsoft.com/office/drawing/2014/main" id="{71721B5E-E313-AF4F-7CF2-CB9879822B67}"/>
            </a:ext>
          </a:extLst>
        </xdr:cNvPr>
        <xdr:cNvSpPr txBox="1">
          <a:spLocks noChangeArrowheads="1"/>
        </xdr:cNvSpPr>
      </xdr:nvSpPr>
      <xdr:spPr bwMode="auto">
        <a:xfrm>
          <a:off x="6381750" y="0"/>
          <a:ext cx="1895475"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horizontální se stříškou pod omítku</a:t>
          </a:r>
          <a:endParaRPr lang="cs-CZ"/>
        </a:p>
      </xdr:txBody>
    </xdr:sp>
    <xdr:clientData/>
  </xdr:twoCellAnchor>
  <xdr:twoCellAnchor>
    <xdr:from>
      <xdr:col>13</xdr:col>
      <xdr:colOff>0</xdr:colOff>
      <xdr:row>0</xdr:row>
      <xdr:rowOff>0</xdr:rowOff>
    </xdr:from>
    <xdr:to>
      <xdr:col>22</xdr:col>
      <xdr:colOff>133350</xdr:colOff>
      <xdr:row>0</xdr:row>
      <xdr:rowOff>0</xdr:rowOff>
    </xdr:to>
    <xdr:sp macro="" textlink="">
      <xdr:nvSpPr>
        <xdr:cNvPr id="7213" name="Text Box 45">
          <a:extLst>
            <a:ext uri="{FF2B5EF4-FFF2-40B4-BE49-F238E27FC236}">
              <a16:creationId xmlns:a16="http://schemas.microsoft.com/office/drawing/2014/main" id="{2A8CED67-2B1D-9910-B562-9B87DD7DFE88}"/>
            </a:ext>
          </a:extLst>
        </xdr:cNvPr>
        <xdr:cNvSpPr txBox="1">
          <a:spLocks noChangeArrowheads="1"/>
        </xdr:cNvSpPr>
      </xdr:nvSpPr>
      <xdr:spPr bwMode="auto">
        <a:xfrm>
          <a:off x="8572500" y="0"/>
          <a:ext cx="2333625"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 vertikální s krabicí nad omítku</a:t>
          </a:r>
          <a:endParaRPr lang="cs-CZ"/>
        </a:p>
      </xdr:txBody>
    </xdr:sp>
    <xdr:clientData/>
  </xdr:twoCellAnchor>
  <xdr:twoCellAnchor>
    <xdr:from>
      <xdr:col>4</xdr:col>
      <xdr:colOff>47625</xdr:colOff>
      <xdr:row>0</xdr:row>
      <xdr:rowOff>0</xdr:rowOff>
    </xdr:from>
    <xdr:to>
      <xdr:col>12</xdr:col>
      <xdr:colOff>0</xdr:colOff>
      <xdr:row>0</xdr:row>
      <xdr:rowOff>0</xdr:rowOff>
    </xdr:to>
    <xdr:sp macro="" textlink="">
      <xdr:nvSpPr>
        <xdr:cNvPr id="7214" name="Text Box 46">
          <a:extLst>
            <a:ext uri="{FF2B5EF4-FFF2-40B4-BE49-F238E27FC236}">
              <a16:creationId xmlns:a16="http://schemas.microsoft.com/office/drawing/2014/main" id="{BC404153-9446-98C0-00A5-D62BE8BEA168}"/>
            </a:ext>
          </a:extLst>
        </xdr:cNvPr>
        <xdr:cNvSpPr txBox="1">
          <a:spLocks noChangeArrowheads="1"/>
        </xdr:cNvSpPr>
      </xdr:nvSpPr>
      <xdr:spPr bwMode="auto">
        <a:xfrm>
          <a:off x="6381750" y="0"/>
          <a:ext cx="1895475"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horizontální s krabicí nad omítku</a:t>
          </a:r>
          <a:endParaRPr lang="cs-CZ"/>
        </a:p>
      </xdr:txBody>
    </xdr:sp>
    <xdr:clientData/>
  </xdr:twoCellAnchor>
  <xdr:twoCellAnchor>
    <xdr:from>
      <xdr:col>13</xdr:col>
      <xdr:colOff>0</xdr:colOff>
      <xdr:row>0</xdr:row>
      <xdr:rowOff>0</xdr:rowOff>
    </xdr:from>
    <xdr:to>
      <xdr:col>22</xdr:col>
      <xdr:colOff>133350</xdr:colOff>
      <xdr:row>0</xdr:row>
      <xdr:rowOff>0</xdr:rowOff>
    </xdr:to>
    <xdr:sp macro="" textlink="">
      <xdr:nvSpPr>
        <xdr:cNvPr id="7217" name="Text Box 49">
          <a:extLst>
            <a:ext uri="{FF2B5EF4-FFF2-40B4-BE49-F238E27FC236}">
              <a16:creationId xmlns:a16="http://schemas.microsoft.com/office/drawing/2014/main" id="{C758A91C-FDDE-AB97-1B5C-9D58B21A0D73}"/>
            </a:ext>
          </a:extLst>
        </xdr:cNvPr>
        <xdr:cNvSpPr txBox="1">
          <a:spLocks noChangeArrowheads="1"/>
        </xdr:cNvSpPr>
      </xdr:nvSpPr>
      <xdr:spPr bwMode="auto">
        <a:xfrm>
          <a:off x="8572500" y="0"/>
          <a:ext cx="2333625"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 vertikální se stříškou nad omítku</a:t>
          </a:r>
          <a:endParaRPr lang="cs-CZ"/>
        </a:p>
      </xdr:txBody>
    </xdr:sp>
    <xdr:clientData/>
  </xdr:twoCellAnchor>
  <xdr:twoCellAnchor>
    <xdr:from>
      <xdr:col>4</xdr:col>
      <xdr:colOff>47625</xdr:colOff>
      <xdr:row>0</xdr:row>
      <xdr:rowOff>0</xdr:rowOff>
    </xdr:from>
    <xdr:to>
      <xdr:col>12</xdr:col>
      <xdr:colOff>0</xdr:colOff>
      <xdr:row>0</xdr:row>
      <xdr:rowOff>0</xdr:rowOff>
    </xdr:to>
    <xdr:sp macro="" textlink="">
      <xdr:nvSpPr>
        <xdr:cNvPr id="7218" name="Text Box 50">
          <a:extLst>
            <a:ext uri="{FF2B5EF4-FFF2-40B4-BE49-F238E27FC236}">
              <a16:creationId xmlns:a16="http://schemas.microsoft.com/office/drawing/2014/main" id="{762433B1-3897-BC10-E55F-8CFD9A3B5414}"/>
            </a:ext>
          </a:extLst>
        </xdr:cNvPr>
        <xdr:cNvSpPr txBox="1">
          <a:spLocks noChangeArrowheads="1"/>
        </xdr:cNvSpPr>
      </xdr:nvSpPr>
      <xdr:spPr bwMode="auto">
        <a:xfrm>
          <a:off x="6381750" y="0"/>
          <a:ext cx="1895475"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horizontální se stříškou nad omítku</a:t>
          </a:r>
          <a:endParaRPr lang="cs-CZ"/>
        </a:p>
      </xdr:txBody>
    </xdr:sp>
    <xdr:clientData/>
  </xdr:twoCellAnchor>
  <xdr:twoCellAnchor editAs="oneCell">
    <xdr:from>
      <xdr:col>2</xdr:col>
      <xdr:colOff>5086350</xdr:colOff>
      <xdr:row>436</xdr:row>
      <xdr:rowOff>114300</xdr:rowOff>
    </xdr:from>
    <xdr:to>
      <xdr:col>3</xdr:col>
      <xdr:colOff>0</xdr:colOff>
      <xdr:row>439</xdr:row>
      <xdr:rowOff>123825</xdr:rowOff>
    </xdr:to>
    <xdr:pic>
      <xdr:nvPicPr>
        <xdr:cNvPr id="37151" name="Picture 10" descr="KARAT EV0+Č+jmenovník stříbrná MIN">
          <a:extLst>
            <a:ext uri="{FF2B5EF4-FFF2-40B4-BE49-F238E27FC236}">
              <a16:creationId xmlns:a16="http://schemas.microsoft.com/office/drawing/2014/main" id="{094E8884-D7AD-9C3F-19C1-7E5CCD491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48325" y="63122175"/>
          <a:ext cx="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142875</xdr:colOff>
      <xdr:row>0</xdr:row>
      <xdr:rowOff>0</xdr:rowOff>
    </xdr:from>
    <xdr:to>
      <xdr:col>18</xdr:col>
      <xdr:colOff>133350</xdr:colOff>
      <xdr:row>0</xdr:row>
      <xdr:rowOff>0</xdr:rowOff>
    </xdr:to>
    <xdr:sp macro="" textlink="">
      <xdr:nvSpPr>
        <xdr:cNvPr id="13313" name="Text Box 1">
          <a:extLst>
            <a:ext uri="{FF2B5EF4-FFF2-40B4-BE49-F238E27FC236}">
              <a16:creationId xmlns:a16="http://schemas.microsoft.com/office/drawing/2014/main" id="{65A5F4C0-63E0-C921-B3FF-70BE3E909C99}"/>
            </a:ext>
          </a:extLst>
        </xdr:cNvPr>
        <xdr:cNvSpPr txBox="1">
          <a:spLocks noChangeArrowheads="1"/>
        </xdr:cNvSpPr>
      </xdr:nvSpPr>
      <xdr:spPr bwMode="auto">
        <a:xfrm>
          <a:off x="9096375" y="0"/>
          <a:ext cx="3000375" cy="0"/>
        </a:xfrm>
        <a:prstGeom prst="rect">
          <a:avLst/>
        </a:prstGeom>
        <a:noFill/>
        <a:ln>
          <a:noFill/>
        </a:ln>
      </xdr:spPr>
      <xdr:txBody>
        <a:bodyPr vertOverflow="clip" wrap="square" lIns="0" tIns="22860" rIns="27432" bIns="0" anchor="t" upright="1"/>
        <a:lstStyle/>
        <a:p>
          <a:pPr algn="r" rtl="0">
            <a:defRPr sz="1000"/>
          </a:pPr>
          <a:r>
            <a:rPr lang="cs-CZ" sz="1000" b="1" i="0" u="none" strike="noStrike" baseline="0">
              <a:solidFill>
                <a:srgbClr val="000000"/>
              </a:solidFill>
              <a:latin typeface="Arial CE"/>
              <a:cs typeface="Arial CE"/>
            </a:rPr>
            <a:t>pod omítku vertikální (nad sebou)</a:t>
          </a:r>
          <a:endParaRPr lang="cs-CZ"/>
        </a:p>
      </xdr:txBody>
    </xdr:sp>
    <xdr:clientData/>
  </xdr:twoCellAnchor>
  <xdr:twoCellAnchor>
    <xdr:from>
      <xdr:col>5</xdr:col>
      <xdr:colOff>114300</xdr:colOff>
      <xdr:row>0</xdr:row>
      <xdr:rowOff>0</xdr:rowOff>
    </xdr:from>
    <xdr:to>
      <xdr:col>9</xdr:col>
      <xdr:colOff>228600</xdr:colOff>
      <xdr:row>0</xdr:row>
      <xdr:rowOff>0</xdr:rowOff>
    </xdr:to>
    <xdr:sp macro="" textlink="">
      <xdr:nvSpPr>
        <xdr:cNvPr id="13314" name="Text Box 2">
          <a:extLst>
            <a:ext uri="{FF2B5EF4-FFF2-40B4-BE49-F238E27FC236}">
              <a16:creationId xmlns:a16="http://schemas.microsoft.com/office/drawing/2014/main" id="{02555052-5909-AE0C-92A5-C1A801C15736}"/>
            </a:ext>
          </a:extLst>
        </xdr:cNvPr>
        <xdr:cNvSpPr txBox="1">
          <a:spLocks noChangeArrowheads="1"/>
        </xdr:cNvSpPr>
      </xdr:nvSpPr>
      <xdr:spPr bwMode="auto">
        <a:xfrm>
          <a:off x="8791575" y="0"/>
          <a:ext cx="1257300"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pod omítku horizontální (nad sebou)</a:t>
          </a:r>
          <a:endParaRPr lang="cs-CZ"/>
        </a:p>
      </xdr:txBody>
    </xdr:sp>
    <xdr:clientData/>
  </xdr:twoCellAnchor>
  <xdr:twoCellAnchor>
    <xdr:from>
      <xdr:col>10</xdr:col>
      <xdr:colOff>0</xdr:colOff>
      <xdr:row>0</xdr:row>
      <xdr:rowOff>0</xdr:rowOff>
    </xdr:from>
    <xdr:to>
      <xdr:col>21</xdr:col>
      <xdr:colOff>133350</xdr:colOff>
      <xdr:row>0</xdr:row>
      <xdr:rowOff>0</xdr:rowOff>
    </xdr:to>
    <xdr:sp macro="" textlink="">
      <xdr:nvSpPr>
        <xdr:cNvPr id="13315" name="Text Box 3">
          <a:extLst>
            <a:ext uri="{FF2B5EF4-FFF2-40B4-BE49-F238E27FC236}">
              <a16:creationId xmlns:a16="http://schemas.microsoft.com/office/drawing/2014/main" id="{8D0B2BBF-D670-B08A-0FA0-5458D015A82C}"/>
            </a:ext>
          </a:extLst>
        </xdr:cNvPr>
        <xdr:cNvSpPr txBox="1">
          <a:spLocks noChangeArrowheads="1"/>
        </xdr:cNvSpPr>
      </xdr:nvSpPr>
      <xdr:spPr bwMode="auto">
        <a:xfrm>
          <a:off x="10134600" y="0"/>
          <a:ext cx="2647950"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 vertikální se stříškou pod omítku</a:t>
          </a:r>
          <a:endParaRPr lang="cs-CZ"/>
        </a:p>
      </xdr:txBody>
    </xdr:sp>
    <xdr:clientData/>
  </xdr:twoCellAnchor>
  <xdr:twoCellAnchor>
    <xdr:from>
      <xdr:col>4</xdr:col>
      <xdr:colOff>0</xdr:colOff>
      <xdr:row>0</xdr:row>
      <xdr:rowOff>0</xdr:rowOff>
    </xdr:from>
    <xdr:to>
      <xdr:col>8</xdr:col>
      <xdr:colOff>314325</xdr:colOff>
      <xdr:row>0</xdr:row>
      <xdr:rowOff>0</xdr:rowOff>
    </xdr:to>
    <xdr:sp macro="" textlink="">
      <xdr:nvSpPr>
        <xdr:cNvPr id="13316" name="Text Box 4">
          <a:extLst>
            <a:ext uri="{FF2B5EF4-FFF2-40B4-BE49-F238E27FC236}">
              <a16:creationId xmlns:a16="http://schemas.microsoft.com/office/drawing/2014/main" id="{0EE0E004-40C6-DAE1-78D5-17095DDC96F8}"/>
            </a:ext>
          </a:extLst>
        </xdr:cNvPr>
        <xdr:cNvSpPr txBox="1">
          <a:spLocks noChangeArrowheads="1"/>
        </xdr:cNvSpPr>
      </xdr:nvSpPr>
      <xdr:spPr bwMode="auto">
        <a:xfrm>
          <a:off x="8505825" y="0"/>
          <a:ext cx="1314450"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horizontální se stříškou pod omítku</a:t>
          </a:r>
          <a:endParaRPr lang="cs-CZ"/>
        </a:p>
      </xdr:txBody>
    </xdr:sp>
    <xdr:clientData/>
  </xdr:twoCellAnchor>
  <xdr:twoCellAnchor>
    <xdr:from>
      <xdr:col>10</xdr:col>
      <xdr:colOff>0</xdr:colOff>
      <xdr:row>0</xdr:row>
      <xdr:rowOff>0</xdr:rowOff>
    </xdr:from>
    <xdr:to>
      <xdr:col>21</xdr:col>
      <xdr:colOff>133350</xdr:colOff>
      <xdr:row>0</xdr:row>
      <xdr:rowOff>0</xdr:rowOff>
    </xdr:to>
    <xdr:sp macro="" textlink="">
      <xdr:nvSpPr>
        <xdr:cNvPr id="13317" name="Text Box 5">
          <a:extLst>
            <a:ext uri="{FF2B5EF4-FFF2-40B4-BE49-F238E27FC236}">
              <a16:creationId xmlns:a16="http://schemas.microsoft.com/office/drawing/2014/main" id="{E16E79F4-9F09-8C72-8E4A-72B59BD452B5}"/>
            </a:ext>
          </a:extLst>
        </xdr:cNvPr>
        <xdr:cNvSpPr txBox="1">
          <a:spLocks noChangeArrowheads="1"/>
        </xdr:cNvSpPr>
      </xdr:nvSpPr>
      <xdr:spPr bwMode="auto">
        <a:xfrm>
          <a:off x="10134600" y="0"/>
          <a:ext cx="2647950"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 vertikální s krabicí nad omítku</a:t>
          </a:r>
          <a:endParaRPr lang="cs-CZ"/>
        </a:p>
      </xdr:txBody>
    </xdr:sp>
    <xdr:clientData/>
  </xdr:twoCellAnchor>
  <xdr:twoCellAnchor>
    <xdr:from>
      <xdr:col>4</xdr:col>
      <xdr:colOff>0</xdr:colOff>
      <xdr:row>0</xdr:row>
      <xdr:rowOff>0</xdr:rowOff>
    </xdr:from>
    <xdr:to>
      <xdr:col>8</xdr:col>
      <xdr:colOff>314325</xdr:colOff>
      <xdr:row>0</xdr:row>
      <xdr:rowOff>0</xdr:rowOff>
    </xdr:to>
    <xdr:sp macro="" textlink="">
      <xdr:nvSpPr>
        <xdr:cNvPr id="13318" name="Text Box 6">
          <a:extLst>
            <a:ext uri="{FF2B5EF4-FFF2-40B4-BE49-F238E27FC236}">
              <a16:creationId xmlns:a16="http://schemas.microsoft.com/office/drawing/2014/main" id="{E2D2ACB0-05B0-6F9D-8A46-C9D7C64567AC}"/>
            </a:ext>
          </a:extLst>
        </xdr:cNvPr>
        <xdr:cNvSpPr txBox="1">
          <a:spLocks noChangeArrowheads="1"/>
        </xdr:cNvSpPr>
      </xdr:nvSpPr>
      <xdr:spPr bwMode="auto">
        <a:xfrm>
          <a:off x="8505825" y="0"/>
          <a:ext cx="1314450"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horizontální s krabicí nad omítku</a:t>
          </a:r>
          <a:endParaRPr lang="cs-CZ"/>
        </a:p>
      </xdr:txBody>
    </xdr:sp>
    <xdr:clientData/>
  </xdr:twoCellAnchor>
  <xdr:twoCellAnchor>
    <xdr:from>
      <xdr:col>10</xdr:col>
      <xdr:colOff>0</xdr:colOff>
      <xdr:row>0</xdr:row>
      <xdr:rowOff>0</xdr:rowOff>
    </xdr:from>
    <xdr:to>
      <xdr:col>21</xdr:col>
      <xdr:colOff>133350</xdr:colOff>
      <xdr:row>0</xdr:row>
      <xdr:rowOff>0</xdr:rowOff>
    </xdr:to>
    <xdr:sp macro="" textlink="">
      <xdr:nvSpPr>
        <xdr:cNvPr id="13319" name="Text Box 7">
          <a:extLst>
            <a:ext uri="{FF2B5EF4-FFF2-40B4-BE49-F238E27FC236}">
              <a16:creationId xmlns:a16="http://schemas.microsoft.com/office/drawing/2014/main" id="{76D0DF10-0299-25A9-A4C5-D65D2BFC9825}"/>
            </a:ext>
          </a:extLst>
        </xdr:cNvPr>
        <xdr:cNvSpPr txBox="1">
          <a:spLocks noChangeArrowheads="1"/>
        </xdr:cNvSpPr>
      </xdr:nvSpPr>
      <xdr:spPr bwMode="auto">
        <a:xfrm>
          <a:off x="10134600" y="0"/>
          <a:ext cx="2647950"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 vertikální se stříškou nad omítku</a:t>
          </a:r>
          <a:endParaRPr lang="cs-CZ"/>
        </a:p>
      </xdr:txBody>
    </xdr:sp>
    <xdr:clientData/>
  </xdr:twoCellAnchor>
  <xdr:twoCellAnchor>
    <xdr:from>
      <xdr:col>4</xdr:col>
      <xdr:colOff>0</xdr:colOff>
      <xdr:row>0</xdr:row>
      <xdr:rowOff>0</xdr:rowOff>
    </xdr:from>
    <xdr:to>
      <xdr:col>8</xdr:col>
      <xdr:colOff>314325</xdr:colOff>
      <xdr:row>0</xdr:row>
      <xdr:rowOff>0</xdr:rowOff>
    </xdr:to>
    <xdr:sp macro="" textlink="">
      <xdr:nvSpPr>
        <xdr:cNvPr id="13320" name="Text Box 8">
          <a:extLst>
            <a:ext uri="{FF2B5EF4-FFF2-40B4-BE49-F238E27FC236}">
              <a16:creationId xmlns:a16="http://schemas.microsoft.com/office/drawing/2014/main" id="{BF65FA53-F935-37BC-DF79-161723C39B61}"/>
            </a:ext>
          </a:extLst>
        </xdr:cNvPr>
        <xdr:cNvSpPr txBox="1">
          <a:spLocks noChangeArrowheads="1"/>
        </xdr:cNvSpPr>
      </xdr:nvSpPr>
      <xdr:spPr bwMode="auto">
        <a:xfrm>
          <a:off x="8505825" y="0"/>
          <a:ext cx="1314450" cy="0"/>
        </a:xfrm>
        <a:prstGeom prst="rect">
          <a:avLst/>
        </a:prstGeom>
        <a:noFill/>
        <a:ln>
          <a:noFill/>
        </a:ln>
      </xdr:spPr>
      <xdr:txBody>
        <a:bodyPr vertOverflow="clip" wrap="square" lIns="27432" tIns="22860" rIns="27432" bIns="0" anchor="t" upright="1"/>
        <a:lstStyle/>
        <a:p>
          <a:pPr algn="ctr" rtl="0">
            <a:defRPr sz="1000"/>
          </a:pPr>
          <a:r>
            <a:rPr lang="cs-CZ" sz="1000" b="1" i="0" u="none" strike="noStrike" baseline="0">
              <a:solidFill>
                <a:srgbClr val="000000"/>
              </a:solidFill>
              <a:latin typeface="Arial CE"/>
              <a:cs typeface="Arial CE"/>
            </a:rPr>
            <a:t>horizontální se stříškou nad omítku</a:t>
          </a:r>
          <a:endParaRPr lang="cs-CZ"/>
        </a:p>
      </xdr:txBody>
    </xdr:sp>
    <xdr:clientData/>
  </xdr:twoCellAnchor>
  <xdr:twoCellAnchor editAs="oneCell">
    <xdr:from>
      <xdr:col>2</xdr:col>
      <xdr:colOff>3295650</xdr:colOff>
      <xdr:row>42</xdr:row>
      <xdr:rowOff>285750</xdr:rowOff>
    </xdr:from>
    <xdr:to>
      <xdr:col>2</xdr:col>
      <xdr:colOff>4905375</xdr:colOff>
      <xdr:row>44</xdr:row>
      <xdr:rowOff>104775</xdr:rowOff>
    </xdr:to>
    <xdr:pic>
      <xdr:nvPicPr>
        <xdr:cNvPr id="38206" name="Picture 9" descr="TT s číselnicí a popisným modulem">
          <a:extLst>
            <a:ext uri="{FF2B5EF4-FFF2-40B4-BE49-F238E27FC236}">
              <a16:creationId xmlns:a16="http://schemas.microsoft.com/office/drawing/2014/main" id="{0F9DA5F7-FF30-0686-5158-AF04F570FB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14900" y="7600950"/>
          <a:ext cx="16097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5086350</xdr:colOff>
      <xdr:row>40</xdr:row>
      <xdr:rowOff>9525</xdr:rowOff>
    </xdr:from>
    <xdr:to>
      <xdr:col>2</xdr:col>
      <xdr:colOff>6067425</xdr:colOff>
      <xdr:row>43</xdr:row>
      <xdr:rowOff>114300</xdr:rowOff>
    </xdr:to>
    <xdr:pic>
      <xdr:nvPicPr>
        <xdr:cNvPr id="38207" name="Picture 10" descr="KARAT EV0+Č+jmenovník stříbrná MIN">
          <a:extLst>
            <a:ext uri="{FF2B5EF4-FFF2-40B4-BE49-F238E27FC236}">
              <a16:creationId xmlns:a16="http://schemas.microsoft.com/office/drawing/2014/main" id="{263F8D32-656C-6878-B6DA-DB771D36BF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05600" y="6905625"/>
          <a:ext cx="98107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676275</xdr:colOff>
      <xdr:row>35</xdr:row>
      <xdr:rowOff>133350</xdr:rowOff>
    </xdr:from>
    <xdr:to>
      <xdr:col>2</xdr:col>
      <xdr:colOff>1647825</xdr:colOff>
      <xdr:row>43</xdr:row>
      <xdr:rowOff>57150</xdr:rowOff>
    </xdr:to>
    <xdr:pic>
      <xdr:nvPicPr>
        <xdr:cNvPr id="14650" name="Picture 1" descr="4FP 111 64 MIN">
          <a:extLst>
            <a:ext uri="{FF2B5EF4-FFF2-40B4-BE49-F238E27FC236}">
              <a16:creationId xmlns:a16="http://schemas.microsoft.com/office/drawing/2014/main" id="{03032497-DA17-2842-074F-5C67C50C2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4475" y="5410200"/>
          <a:ext cx="97155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2333625</xdr:colOff>
      <xdr:row>35</xdr:row>
      <xdr:rowOff>123825</xdr:rowOff>
    </xdr:from>
    <xdr:to>
      <xdr:col>2</xdr:col>
      <xdr:colOff>3724275</xdr:colOff>
      <xdr:row>43</xdr:row>
      <xdr:rowOff>57150</xdr:rowOff>
    </xdr:to>
    <xdr:pic>
      <xdr:nvPicPr>
        <xdr:cNvPr id="14651" name="Picture 2" descr="TT DDS s číselnicí a jmenovníkem (SNO)">
          <a:extLst>
            <a:ext uri="{FF2B5EF4-FFF2-40B4-BE49-F238E27FC236}">
              <a16:creationId xmlns:a16="http://schemas.microsoft.com/office/drawing/2014/main" id="{05B3B913-F332-76FA-5662-326289F38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71825" y="5400675"/>
          <a:ext cx="1390650"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24</xdr:col>
      <xdr:colOff>2695575</xdr:colOff>
      <xdr:row>0</xdr:row>
      <xdr:rowOff>28575</xdr:rowOff>
    </xdr:from>
    <xdr:to>
      <xdr:col>24</xdr:col>
      <xdr:colOff>4000500</xdr:colOff>
      <xdr:row>3</xdr:row>
      <xdr:rowOff>9525</xdr:rowOff>
    </xdr:to>
    <xdr:pic>
      <xdr:nvPicPr>
        <xdr:cNvPr id="15697" name="Picture 3" descr="TT DDS s číselnicí a jmenovníkem (SNO)">
          <a:extLst>
            <a:ext uri="{FF2B5EF4-FFF2-40B4-BE49-F238E27FC236}">
              <a16:creationId xmlns:a16="http://schemas.microsoft.com/office/drawing/2014/main" id="{BBD8DBE3-124C-24DE-CDF3-830086C86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59150" y="28575"/>
          <a:ext cx="13049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2695575</xdr:colOff>
      <xdr:row>29</xdr:row>
      <xdr:rowOff>28575</xdr:rowOff>
    </xdr:from>
    <xdr:to>
      <xdr:col>2</xdr:col>
      <xdr:colOff>4000500</xdr:colOff>
      <xdr:row>32</xdr:row>
      <xdr:rowOff>9525</xdr:rowOff>
    </xdr:to>
    <xdr:pic>
      <xdr:nvPicPr>
        <xdr:cNvPr id="15698" name="Picture 2" descr="TT DDS s číselnicí a jmenovníkem (SNO)">
          <a:extLst>
            <a:ext uri="{FF2B5EF4-FFF2-40B4-BE49-F238E27FC236}">
              <a16:creationId xmlns:a16="http://schemas.microsoft.com/office/drawing/2014/main" id="{F8B1FEFF-A2AD-75DB-135C-0DCBC7B17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4325" y="5114925"/>
          <a:ext cx="13049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2695575</xdr:colOff>
      <xdr:row>29</xdr:row>
      <xdr:rowOff>28575</xdr:rowOff>
    </xdr:from>
    <xdr:to>
      <xdr:col>24</xdr:col>
      <xdr:colOff>4000500</xdr:colOff>
      <xdr:row>32</xdr:row>
      <xdr:rowOff>9525</xdr:rowOff>
    </xdr:to>
    <xdr:pic>
      <xdr:nvPicPr>
        <xdr:cNvPr id="15699" name="Picture 3" descr="TT DDS s číselnicí a jmenovníkem (SNO)">
          <a:extLst>
            <a:ext uri="{FF2B5EF4-FFF2-40B4-BE49-F238E27FC236}">
              <a16:creationId xmlns:a16="http://schemas.microsoft.com/office/drawing/2014/main" id="{2FB6FCB8-8825-BBC0-DB2B-1B13B163D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59150" y="5114925"/>
          <a:ext cx="1304925"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95B0C-F4E3-4A47-8352-240BE0E0E5DB}">
  <dimension ref="A1:C11"/>
  <sheetViews>
    <sheetView showGridLines="0" workbookViewId="0"/>
  </sheetViews>
  <sheetFormatPr defaultRowHeight="12.75" x14ac:dyDescent="0.2"/>
  <cols>
    <col min="1" max="1" width="9.7109375" customWidth="1"/>
    <col min="2" max="2" width="3.42578125" customWidth="1"/>
    <col min="3" max="3" width="84.85546875" style="37" bestFit="1" customWidth="1"/>
  </cols>
  <sheetData>
    <row r="1" spans="1:3" ht="20.25" x14ac:dyDescent="0.3">
      <c r="A1" s="63" t="s">
        <v>346</v>
      </c>
      <c r="C1" s="78" t="s">
        <v>347</v>
      </c>
    </row>
    <row r="2" spans="1:3" ht="20.25" x14ac:dyDescent="0.3">
      <c r="A2" s="80"/>
      <c r="C2" s="78" t="s">
        <v>2110</v>
      </c>
    </row>
    <row r="3" spans="1:3" ht="20.25" x14ac:dyDescent="0.3">
      <c r="C3" s="78"/>
    </row>
    <row r="4" spans="1:3" ht="20.25" x14ac:dyDescent="0.3">
      <c r="A4" s="81"/>
      <c r="C4" s="78" t="s">
        <v>343</v>
      </c>
    </row>
    <row r="5" spans="1:3" ht="20.25" x14ac:dyDescent="0.3">
      <c r="A5" s="82"/>
      <c r="C5" s="78"/>
    </row>
    <row r="6" spans="1:3" ht="20.25" x14ac:dyDescent="0.3">
      <c r="A6" s="83"/>
      <c r="C6" s="78" t="s">
        <v>344</v>
      </c>
    </row>
    <row r="7" spans="1:3" ht="20.25" x14ac:dyDescent="0.3">
      <c r="A7" s="82"/>
      <c r="C7" s="78"/>
    </row>
    <row r="8" spans="1:3" ht="20.25" x14ac:dyDescent="0.3">
      <c r="A8" s="132"/>
      <c r="C8" s="78" t="s">
        <v>345</v>
      </c>
    </row>
    <row r="9" spans="1:3" ht="20.25" x14ac:dyDescent="0.3">
      <c r="A9" s="82"/>
      <c r="C9" s="78"/>
    </row>
    <row r="10" spans="1:3" ht="20.25" x14ac:dyDescent="0.3">
      <c r="A10" s="82"/>
      <c r="C10" s="78"/>
    </row>
    <row r="11" spans="1:3" ht="20.25" x14ac:dyDescent="0.3">
      <c r="C11" s="78"/>
    </row>
  </sheetData>
  <phoneticPr fontId="10" type="noConversion"/>
  <pageMargins left="1.1811023622047245" right="0.78740157480314965" top="1.3779527559055118" bottom="0.59055118110236227" header="0.70866141732283472" footer="0.51181102362204722"/>
  <pageSetup paperSize="9" orientation="landscape" horizontalDpi="4294967293" verticalDpi="0" r:id="rId1"/>
  <headerFooter alignWithMargins="0">
    <oddHeader>&amp;C&amp;"Arial,Tučné"&amp;20OBSAH</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80DF-9003-4C4C-B014-86FAD8A0C510}">
  <dimension ref="A1:AC160"/>
  <sheetViews>
    <sheetView showGridLines="0" workbookViewId="0">
      <pane xSplit="7" ySplit="4" topLeftCell="H5" activePane="bottomRight" state="frozenSplit"/>
      <selection pane="topRight" activeCell="D1" sqref="D1"/>
      <selection pane="bottomLeft" activeCell="A22" sqref="A22"/>
      <selection pane="bottomRight" activeCell="A2" sqref="A2:D3"/>
    </sheetView>
  </sheetViews>
  <sheetFormatPr defaultColWidth="1.85546875" defaultRowHeight="12" customHeight="1" x14ac:dyDescent="0.15"/>
  <cols>
    <col min="1" max="1" width="11.140625" style="6" customWidth="1"/>
    <col min="2" max="2" width="14.28515625" style="6" customWidth="1"/>
    <col min="3" max="3" width="61.85546875" style="6" customWidth="1"/>
    <col min="4" max="4" width="9.7109375" style="54" bestFit="1" customWidth="1"/>
    <col min="5" max="5" width="10.28515625" style="6" bestFit="1" customWidth="1"/>
    <col min="6" max="6" width="2.7109375" style="7" customWidth="1"/>
    <col min="7" max="7" width="2.7109375" style="128" customWidth="1"/>
    <col min="8" max="13" width="4.85546875" style="6" bestFit="1" customWidth="1"/>
    <col min="14" max="17" width="4.42578125" style="6" bestFit="1" customWidth="1"/>
    <col min="18" max="18" width="6.5703125" style="6" customWidth="1"/>
    <col min="19" max="21" width="4" style="6" customWidth="1"/>
    <col min="22" max="22" width="4.42578125" style="6" bestFit="1" customWidth="1"/>
    <col min="23" max="23" width="4" style="6" customWidth="1"/>
    <col min="24" max="26" width="4.42578125" style="6" bestFit="1" customWidth="1"/>
    <col min="27" max="27" width="60.85546875" style="6" customWidth="1"/>
    <col min="28" max="28" width="11.140625" style="6" customWidth="1"/>
    <col min="29" max="29" width="15.42578125" style="6" customWidth="1"/>
    <col min="30" max="16384" width="1.85546875" style="6"/>
  </cols>
  <sheetData>
    <row r="1" spans="1:29" s="1" customFormat="1" ht="17.25" x14ac:dyDescent="0.25">
      <c r="A1" s="41" t="s">
        <v>132</v>
      </c>
      <c r="B1" s="19"/>
      <c r="C1" s="20"/>
      <c r="D1" s="53"/>
      <c r="E1" s="21"/>
      <c r="F1" s="21"/>
      <c r="G1" s="184" t="s">
        <v>61</v>
      </c>
      <c r="H1" s="182" t="s">
        <v>846</v>
      </c>
      <c r="I1" s="182"/>
      <c r="J1" s="182"/>
      <c r="K1" s="182" t="s">
        <v>847</v>
      </c>
      <c r="L1" s="182"/>
      <c r="M1" s="182"/>
      <c r="N1" s="182" t="s">
        <v>1065</v>
      </c>
      <c r="O1" s="182"/>
      <c r="P1" s="182"/>
      <c r="Q1" s="182"/>
      <c r="R1" s="22" t="s">
        <v>981</v>
      </c>
      <c r="S1" s="182" t="s">
        <v>868</v>
      </c>
      <c r="T1" s="182"/>
      <c r="U1" s="182"/>
      <c r="V1" s="182"/>
      <c r="W1" s="182" t="s">
        <v>869</v>
      </c>
      <c r="X1" s="182"/>
      <c r="Y1" s="182"/>
      <c r="Z1" s="182"/>
      <c r="AB1" s="41"/>
    </row>
    <row r="2" spans="1:29" s="1" customFormat="1" ht="12.75" customHeight="1" x14ac:dyDescent="0.2">
      <c r="A2" s="188" t="s">
        <v>2307</v>
      </c>
      <c r="B2" s="189"/>
      <c r="C2" s="189"/>
      <c r="D2" s="189"/>
      <c r="E2" s="23"/>
      <c r="F2" s="23"/>
      <c r="G2" s="184"/>
      <c r="H2" s="18">
        <v>1</v>
      </c>
      <c r="I2" s="61">
        <v>2</v>
      </c>
      <c r="J2" s="18">
        <v>3</v>
      </c>
      <c r="K2" s="61">
        <v>5</v>
      </c>
      <c r="L2" s="18">
        <v>10</v>
      </c>
      <c r="M2" s="61">
        <v>0</v>
      </c>
      <c r="N2" s="18">
        <v>1</v>
      </c>
      <c r="O2" s="61">
        <v>2</v>
      </c>
      <c r="P2" s="18">
        <v>3</v>
      </c>
      <c r="Q2" s="61">
        <v>4</v>
      </c>
      <c r="R2" s="18" t="s">
        <v>982</v>
      </c>
      <c r="S2" s="61">
        <v>1</v>
      </c>
      <c r="T2" s="18">
        <v>2</v>
      </c>
      <c r="U2" s="61">
        <v>3</v>
      </c>
      <c r="V2" s="18">
        <v>4</v>
      </c>
      <c r="W2" s="61">
        <v>1</v>
      </c>
      <c r="X2" s="18">
        <v>2</v>
      </c>
      <c r="Y2" s="61">
        <v>3</v>
      </c>
      <c r="Z2" s="18">
        <v>4</v>
      </c>
    </row>
    <row r="3" spans="1:29" s="1" customFormat="1" ht="47.25" customHeight="1" x14ac:dyDescent="0.2">
      <c r="A3" s="188"/>
      <c r="B3" s="189"/>
      <c r="C3" s="189"/>
      <c r="D3" s="189"/>
      <c r="E3" s="24" t="s">
        <v>4</v>
      </c>
      <c r="F3" s="46"/>
      <c r="G3" s="184"/>
      <c r="H3" s="47" t="s">
        <v>1311</v>
      </c>
      <c r="I3" s="73" t="s">
        <v>1313</v>
      </c>
      <c r="J3" s="47" t="s">
        <v>1315</v>
      </c>
      <c r="K3" s="73" t="s">
        <v>1317</v>
      </c>
      <c r="L3" s="47" t="s">
        <v>1319</v>
      </c>
      <c r="M3" s="73" t="s">
        <v>1057</v>
      </c>
      <c r="N3" s="47" t="s">
        <v>49</v>
      </c>
      <c r="O3" s="73" t="s">
        <v>50</v>
      </c>
      <c r="P3" s="47" t="s">
        <v>51</v>
      </c>
      <c r="Q3" s="73" t="s">
        <v>52</v>
      </c>
      <c r="R3" s="47" t="s">
        <v>48</v>
      </c>
      <c r="S3" s="73" t="s">
        <v>53</v>
      </c>
      <c r="T3" s="47" t="s">
        <v>54</v>
      </c>
      <c r="U3" s="73" t="s">
        <v>965</v>
      </c>
      <c r="V3" s="47" t="s">
        <v>966</v>
      </c>
      <c r="W3" s="73" t="s">
        <v>967</v>
      </c>
      <c r="X3" s="47" t="s">
        <v>968</v>
      </c>
      <c r="Y3" s="73" t="s">
        <v>969</v>
      </c>
      <c r="Z3" s="47" t="s">
        <v>970</v>
      </c>
      <c r="AB3" s="3"/>
    </row>
    <row r="4" spans="1:29" s="1" customFormat="1" ht="12" customHeight="1" x14ac:dyDescent="0.2">
      <c r="A4" s="133" t="s">
        <v>243</v>
      </c>
      <c r="B4" s="69"/>
      <c r="C4" s="69"/>
      <c r="D4" s="129" t="s">
        <v>642</v>
      </c>
      <c r="E4" s="60" t="s">
        <v>42</v>
      </c>
      <c r="F4" s="72"/>
      <c r="G4" s="185"/>
      <c r="H4" s="70">
        <f>'komponenty GUARD 2-BUS'!D4</f>
        <v>2940</v>
      </c>
      <c r="I4" s="74">
        <f>'komponenty GUARD 2-BUS'!D5</f>
        <v>3010</v>
      </c>
      <c r="J4" s="70">
        <f>'komponenty GUARD 2-BUS'!D6</f>
        <v>3040</v>
      </c>
      <c r="K4" s="74">
        <f>'komponenty GUARD 2-BUS'!D7</f>
        <v>1480</v>
      </c>
      <c r="L4" s="70">
        <f>'komponenty GUARD 2-BUS'!D8</f>
        <v>1850</v>
      </c>
      <c r="M4" s="74">
        <f>'komponenty GUARD 2-BUS'!D12</f>
        <v>380</v>
      </c>
      <c r="N4" s="70">
        <f>'komponenty GUARD 2-BUS'!D17</f>
        <v>1550</v>
      </c>
      <c r="O4" s="74">
        <f>'komponenty GUARD 2-BUS'!D18</f>
        <v>2070</v>
      </c>
      <c r="P4" s="70">
        <f>'komponenty GUARD 2-BUS'!D19</f>
        <v>2150</v>
      </c>
      <c r="Q4" s="74">
        <f>'komponenty GUARD 2-BUS'!D20</f>
        <v>2360</v>
      </c>
      <c r="R4" s="70">
        <f>'komponenty GUARD 2-BUS'!D13</f>
        <v>1130</v>
      </c>
      <c r="S4" s="74">
        <f>'komponenty GUARD 2-BUS'!D23</f>
        <v>800</v>
      </c>
      <c r="T4" s="70">
        <f>'komponenty GUARD 2-BUS'!D24</f>
        <v>900</v>
      </c>
      <c r="U4" s="74">
        <f>'komponenty GUARD 2-BUS'!D25</f>
        <v>950</v>
      </c>
      <c r="V4" s="70">
        <f>'komponenty GUARD 2-BUS'!D26</f>
        <v>1000</v>
      </c>
      <c r="W4" s="74">
        <f>'komponenty GUARD 2-BUS'!D29</f>
        <v>920</v>
      </c>
      <c r="X4" s="70">
        <f>'komponenty GUARD 2-BUS'!D30</f>
        <v>1150</v>
      </c>
      <c r="Y4" s="74">
        <f>'komponenty GUARD 2-BUS'!D31</f>
        <v>1250</v>
      </c>
      <c r="Z4" s="70">
        <f>'komponenty GUARD 2-BUS'!D32</f>
        <v>1300</v>
      </c>
      <c r="AA4" s="71"/>
      <c r="AB4" s="68"/>
      <c r="AC4" s="71"/>
    </row>
    <row r="5" spans="1:29" s="1" customFormat="1" ht="12" customHeight="1" x14ac:dyDescent="0.2">
      <c r="A5" s="97" t="s">
        <v>272</v>
      </c>
      <c r="B5" s="98" t="s">
        <v>273</v>
      </c>
      <c r="C5" s="99" t="s">
        <v>91</v>
      </c>
      <c r="D5" s="100"/>
      <c r="E5" s="87">
        <f t="shared" ref="E5:E61" si="0">H5*H$4+I5*I$4+J5*J$4+K5*K$4+L5*L$4+M5*M$4+N5*N$4+O5*O$4+P5*P$4+Q5*Q$4+R5*R$4+S5*S$4+T5*T$4+U5*U$4+V5*V$4+W5*W$4+X5*X$4+Y5*Y$4+Z5*Z$4</f>
        <v>5620</v>
      </c>
      <c r="F5" s="101" t="s">
        <v>1064</v>
      </c>
      <c r="G5" s="95">
        <f>SUM(H5:Z5)</f>
        <v>3</v>
      </c>
      <c r="H5" s="102">
        <v>1</v>
      </c>
      <c r="I5" s="103"/>
      <c r="J5" s="104"/>
      <c r="K5" s="103"/>
      <c r="L5" s="104"/>
      <c r="M5" s="103"/>
      <c r="N5" s="104">
        <v>1</v>
      </c>
      <c r="O5" s="103"/>
      <c r="P5" s="104"/>
      <c r="Q5" s="103"/>
      <c r="R5" s="104">
        <v>1</v>
      </c>
      <c r="S5" s="103"/>
      <c r="T5" s="104"/>
      <c r="U5" s="103"/>
      <c r="V5" s="104"/>
      <c r="W5" s="103"/>
      <c r="X5" s="104"/>
      <c r="Y5" s="103"/>
      <c r="Z5" s="104"/>
      <c r="AA5" s="99" t="s">
        <v>91</v>
      </c>
      <c r="AB5" s="97" t="s">
        <v>272</v>
      </c>
      <c r="AC5" s="98" t="s">
        <v>273</v>
      </c>
    </row>
    <row r="6" spans="1:29" s="1" customFormat="1" ht="12" customHeight="1" x14ac:dyDescent="0.2">
      <c r="A6" s="105" t="s">
        <v>272</v>
      </c>
      <c r="B6" s="106" t="s">
        <v>274</v>
      </c>
      <c r="C6" s="107" t="s">
        <v>92</v>
      </c>
      <c r="D6" s="108"/>
      <c r="E6" s="92">
        <f t="shared" si="0"/>
        <v>6540</v>
      </c>
      <c r="F6" s="109" t="s">
        <v>1064</v>
      </c>
      <c r="G6" s="96">
        <f t="shared" ref="G6:G69" si="1">SUM(H6:Z6)</f>
        <v>4</v>
      </c>
      <c r="H6" s="110">
        <v>1</v>
      </c>
      <c r="I6" s="111"/>
      <c r="J6" s="111"/>
      <c r="K6" s="111"/>
      <c r="L6" s="111"/>
      <c r="M6" s="111"/>
      <c r="N6" s="111">
        <v>1</v>
      </c>
      <c r="O6" s="111"/>
      <c r="P6" s="111"/>
      <c r="Q6" s="111"/>
      <c r="R6" s="111">
        <v>1</v>
      </c>
      <c r="S6" s="111"/>
      <c r="T6" s="111"/>
      <c r="U6" s="111"/>
      <c r="V6" s="111"/>
      <c r="W6" s="111">
        <v>1</v>
      </c>
      <c r="X6" s="111"/>
      <c r="Y6" s="111"/>
      <c r="Z6" s="111"/>
      <c r="AA6" s="107" t="s">
        <v>92</v>
      </c>
      <c r="AB6" s="105" t="s">
        <v>272</v>
      </c>
      <c r="AC6" s="106" t="s">
        <v>274</v>
      </c>
    </row>
    <row r="7" spans="1:29" s="1" customFormat="1" ht="12" customHeight="1" x14ac:dyDescent="0.2">
      <c r="A7" s="112" t="s">
        <v>272</v>
      </c>
      <c r="B7" s="98" t="s">
        <v>275</v>
      </c>
      <c r="C7" s="99" t="s">
        <v>93</v>
      </c>
      <c r="D7" s="100"/>
      <c r="E7" s="87">
        <f t="shared" si="0"/>
        <v>6420</v>
      </c>
      <c r="F7" s="101" t="s">
        <v>1064</v>
      </c>
      <c r="G7" s="95">
        <f t="shared" si="1"/>
        <v>4</v>
      </c>
      <c r="H7" s="102">
        <v>1</v>
      </c>
      <c r="I7" s="103"/>
      <c r="J7" s="104"/>
      <c r="K7" s="103"/>
      <c r="L7" s="104"/>
      <c r="M7" s="103"/>
      <c r="N7" s="104">
        <v>1</v>
      </c>
      <c r="O7" s="103"/>
      <c r="P7" s="104"/>
      <c r="Q7" s="103"/>
      <c r="R7" s="104">
        <v>1</v>
      </c>
      <c r="S7" s="103">
        <v>1</v>
      </c>
      <c r="T7" s="104"/>
      <c r="U7" s="103"/>
      <c r="V7" s="104"/>
      <c r="W7" s="103"/>
      <c r="X7" s="104"/>
      <c r="Y7" s="103"/>
      <c r="Z7" s="104"/>
      <c r="AA7" s="99" t="s">
        <v>93</v>
      </c>
      <c r="AB7" s="112" t="s">
        <v>272</v>
      </c>
      <c r="AC7" s="98" t="s">
        <v>275</v>
      </c>
    </row>
    <row r="8" spans="1:29" s="1" customFormat="1" ht="12" customHeight="1" x14ac:dyDescent="0.2">
      <c r="A8" s="105" t="s">
        <v>272</v>
      </c>
      <c r="B8" s="106" t="s">
        <v>511</v>
      </c>
      <c r="C8" s="107" t="s">
        <v>506</v>
      </c>
      <c r="D8" s="108" t="s">
        <v>643</v>
      </c>
      <c r="E8" s="92">
        <f t="shared" si="0"/>
        <v>5690</v>
      </c>
      <c r="F8" s="109" t="s">
        <v>1064</v>
      </c>
      <c r="G8" s="96">
        <f t="shared" si="1"/>
        <v>3</v>
      </c>
      <c r="H8" s="110"/>
      <c r="I8" s="111">
        <v>1</v>
      </c>
      <c r="J8" s="111"/>
      <c r="K8" s="111"/>
      <c r="L8" s="111"/>
      <c r="M8" s="111"/>
      <c r="N8" s="111">
        <v>1</v>
      </c>
      <c r="O8" s="111"/>
      <c r="P8" s="111"/>
      <c r="Q8" s="111"/>
      <c r="R8" s="111">
        <v>1</v>
      </c>
      <c r="S8" s="111"/>
      <c r="T8" s="111"/>
      <c r="U8" s="111"/>
      <c r="V8" s="111"/>
      <c r="W8" s="111"/>
      <c r="X8" s="111"/>
      <c r="Y8" s="111"/>
      <c r="Z8" s="111"/>
      <c r="AA8" s="107" t="s">
        <v>506</v>
      </c>
      <c r="AB8" s="105" t="s">
        <v>272</v>
      </c>
      <c r="AC8" s="106" t="s">
        <v>511</v>
      </c>
    </row>
    <row r="9" spans="1:29" s="1" customFormat="1" ht="12" customHeight="1" x14ac:dyDescent="0.2">
      <c r="A9" s="112" t="s">
        <v>272</v>
      </c>
      <c r="B9" s="98" t="s">
        <v>276</v>
      </c>
      <c r="C9" s="99" t="s">
        <v>507</v>
      </c>
      <c r="D9" s="100"/>
      <c r="E9" s="87">
        <f t="shared" si="0"/>
        <v>6610</v>
      </c>
      <c r="F9" s="101" t="s">
        <v>1064</v>
      </c>
      <c r="G9" s="95">
        <f t="shared" si="1"/>
        <v>4</v>
      </c>
      <c r="H9" s="102"/>
      <c r="I9" s="103">
        <v>1</v>
      </c>
      <c r="J9" s="104"/>
      <c r="K9" s="103"/>
      <c r="L9" s="104"/>
      <c r="M9" s="103"/>
      <c r="N9" s="104">
        <v>1</v>
      </c>
      <c r="O9" s="103"/>
      <c r="P9" s="104"/>
      <c r="Q9" s="103"/>
      <c r="R9" s="104">
        <v>1</v>
      </c>
      <c r="S9" s="103"/>
      <c r="T9" s="104"/>
      <c r="U9" s="103"/>
      <c r="V9" s="104"/>
      <c r="W9" s="103">
        <v>1</v>
      </c>
      <c r="X9" s="104"/>
      <c r="Y9" s="103"/>
      <c r="Z9" s="104"/>
      <c r="AA9" s="99" t="s">
        <v>507</v>
      </c>
      <c r="AB9" s="112" t="s">
        <v>272</v>
      </c>
      <c r="AC9" s="98" t="s">
        <v>276</v>
      </c>
    </row>
    <row r="10" spans="1:29" s="1" customFormat="1" ht="12" customHeight="1" x14ac:dyDescent="0.2">
      <c r="A10" s="105" t="s">
        <v>272</v>
      </c>
      <c r="B10" s="106" t="s">
        <v>277</v>
      </c>
      <c r="C10" s="107" t="s">
        <v>508</v>
      </c>
      <c r="D10" s="108"/>
      <c r="E10" s="92">
        <f t="shared" si="0"/>
        <v>6490</v>
      </c>
      <c r="F10" s="109" t="s">
        <v>1064</v>
      </c>
      <c r="G10" s="96">
        <f t="shared" si="1"/>
        <v>4</v>
      </c>
      <c r="H10" s="110"/>
      <c r="I10" s="111">
        <v>1</v>
      </c>
      <c r="J10" s="111"/>
      <c r="K10" s="111"/>
      <c r="L10" s="111"/>
      <c r="M10" s="111"/>
      <c r="N10" s="111">
        <v>1</v>
      </c>
      <c r="O10" s="111"/>
      <c r="P10" s="111"/>
      <c r="Q10" s="111"/>
      <c r="R10" s="111">
        <v>1</v>
      </c>
      <c r="S10" s="111">
        <v>1</v>
      </c>
      <c r="T10" s="111"/>
      <c r="U10" s="111"/>
      <c r="V10" s="111"/>
      <c r="W10" s="111"/>
      <c r="X10" s="111"/>
      <c r="Y10" s="111"/>
      <c r="Z10" s="111"/>
      <c r="AA10" s="107" t="s">
        <v>508</v>
      </c>
      <c r="AB10" s="105" t="s">
        <v>272</v>
      </c>
      <c r="AC10" s="106" t="s">
        <v>277</v>
      </c>
    </row>
    <row r="11" spans="1:29" s="1" customFormat="1" ht="12" customHeight="1" x14ac:dyDescent="0.2">
      <c r="A11" s="112" t="s">
        <v>272</v>
      </c>
      <c r="B11" s="98" t="s">
        <v>278</v>
      </c>
      <c r="C11" s="99" t="s">
        <v>143</v>
      </c>
      <c r="D11" s="100"/>
      <c r="E11" s="87">
        <f t="shared" si="0"/>
        <v>5720</v>
      </c>
      <c r="F11" s="101" t="s">
        <v>1064</v>
      </c>
      <c r="G11" s="95">
        <f t="shared" si="1"/>
        <v>3</v>
      </c>
      <c r="H11" s="102"/>
      <c r="I11" s="103"/>
      <c r="J11" s="104">
        <v>1</v>
      </c>
      <c r="K11" s="103"/>
      <c r="L11" s="104"/>
      <c r="M11" s="103"/>
      <c r="N11" s="104">
        <v>1</v>
      </c>
      <c r="O11" s="103"/>
      <c r="P11" s="104"/>
      <c r="Q11" s="103"/>
      <c r="R11" s="104">
        <v>1</v>
      </c>
      <c r="S11" s="103"/>
      <c r="T11" s="104"/>
      <c r="U11" s="103"/>
      <c r="V11" s="104"/>
      <c r="W11" s="103"/>
      <c r="X11" s="104"/>
      <c r="Y11" s="103"/>
      <c r="Z11" s="104"/>
      <c r="AA11" s="99" t="s">
        <v>143</v>
      </c>
      <c r="AB11" s="112" t="s">
        <v>272</v>
      </c>
      <c r="AC11" s="98" t="s">
        <v>278</v>
      </c>
    </row>
    <row r="12" spans="1:29" s="1" customFormat="1" ht="12" customHeight="1" x14ac:dyDescent="0.2">
      <c r="A12" s="105" t="s">
        <v>272</v>
      </c>
      <c r="B12" s="106" t="s">
        <v>279</v>
      </c>
      <c r="C12" s="107" t="s">
        <v>1356</v>
      </c>
      <c r="D12" s="108"/>
      <c r="E12" s="92">
        <f t="shared" si="0"/>
        <v>6640</v>
      </c>
      <c r="F12" s="109" t="s">
        <v>1064</v>
      </c>
      <c r="G12" s="96">
        <f t="shared" si="1"/>
        <v>4</v>
      </c>
      <c r="H12" s="110"/>
      <c r="I12" s="111"/>
      <c r="J12" s="111">
        <v>1</v>
      </c>
      <c r="K12" s="111"/>
      <c r="L12" s="111"/>
      <c r="M12" s="111"/>
      <c r="N12" s="111">
        <v>1</v>
      </c>
      <c r="O12" s="111"/>
      <c r="P12" s="111"/>
      <c r="Q12" s="111"/>
      <c r="R12" s="111">
        <v>1</v>
      </c>
      <c r="S12" s="111"/>
      <c r="T12" s="111"/>
      <c r="U12" s="111"/>
      <c r="V12" s="111"/>
      <c r="W12" s="111">
        <v>1</v>
      </c>
      <c r="X12" s="111"/>
      <c r="Y12" s="111"/>
      <c r="Z12" s="111"/>
      <c r="AA12" s="107" t="s">
        <v>1356</v>
      </c>
      <c r="AB12" s="105" t="s">
        <v>272</v>
      </c>
      <c r="AC12" s="106" t="s">
        <v>279</v>
      </c>
    </row>
    <row r="13" spans="1:29" s="1" customFormat="1" ht="12" customHeight="1" x14ac:dyDescent="0.2">
      <c r="A13" s="112" t="s">
        <v>272</v>
      </c>
      <c r="B13" s="98" t="s">
        <v>280</v>
      </c>
      <c r="C13" s="99" t="s">
        <v>1357</v>
      </c>
      <c r="D13" s="100"/>
      <c r="E13" s="87">
        <f t="shared" si="0"/>
        <v>6520</v>
      </c>
      <c r="F13" s="101" t="s">
        <v>1064</v>
      </c>
      <c r="G13" s="95">
        <f t="shared" si="1"/>
        <v>4</v>
      </c>
      <c r="H13" s="102"/>
      <c r="I13" s="103"/>
      <c r="J13" s="104">
        <v>1</v>
      </c>
      <c r="K13" s="103"/>
      <c r="L13" s="104"/>
      <c r="M13" s="103"/>
      <c r="N13" s="104">
        <v>1</v>
      </c>
      <c r="O13" s="103"/>
      <c r="P13" s="104"/>
      <c r="Q13" s="103"/>
      <c r="R13" s="104">
        <v>1</v>
      </c>
      <c r="S13" s="103">
        <v>1</v>
      </c>
      <c r="T13" s="104"/>
      <c r="U13" s="103"/>
      <c r="V13" s="104"/>
      <c r="W13" s="103"/>
      <c r="X13" s="104"/>
      <c r="Y13" s="103"/>
      <c r="Z13" s="104"/>
      <c r="AA13" s="99" t="s">
        <v>1357</v>
      </c>
      <c r="AB13" s="112" t="s">
        <v>272</v>
      </c>
      <c r="AC13" s="98" t="s">
        <v>280</v>
      </c>
    </row>
    <row r="14" spans="1:29" s="1" customFormat="1" ht="12" customHeight="1" x14ac:dyDescent="0.2">
      <c r="A14" s="105" t="s">
        <v>272</v>
      </c>
      <c r="B14" s="106" t="s">
        <v>516</v>
      </c>
      <c r="C14" s="107" t="s">
        <v>1364</v>
      </c>
      <c r="D14" s="108"/>
      <c r="E14" s="92">
        <f t="shared" si="0"/>
        <v>7620</v>
      </c>
      <c r="F14" s="109" t="s">
        <v>1064</v>
      </c>
      <c r="G14" s="96">
        <f t="shared" si="1"/>
        <v>4</v>
      </c>
      <c r="H14" s="110">
        <v>1</v>
      </c>
      <c r="I14" s="111"/>
      <c r="J14" s="111"/>
      <c r="K14" s="111">
        <v>1</v>
      </c>
      <c r="L14" s="111"/>
      <c r="M14" s="111"/>
      <c r="N14" s="111"/>
      <c r="O14" s="111">
        <v>1</v>
      </c>
      <c r="P14" s="111"/>
      <c r="Q14" s="111"/>
      <c r="R14" s="111">
        <v>1</v>
      </c>
      <c r="S14" s="111"/>
      <c r="T14" s="111"/>
      <c r="U14" s="111"/>
      <c r="V14" s="111"/>
      <c r="W14" s="111"/>
      <c r="X14" s="111"/>
      <c r="Y14" s="111"/>
      <c r="Z14" s="111"/>
      <c r="AA14" s="107" t="s">
        <v>1364</v>
      </c>
      <c r="AB14" s="105" t="s">
        <v>272</v>
      </c>
      <c r="AC14" s="106" t="s">
        <v>516</v>
      </c>
    </row>
    <row r="15" spans="1:29" s="1" customFormat="1" ht="12" customHeight="1" x14ac:dyDescent="0.2">
      <c r="A15" s="112" t="s">
        <v>272</v>
      </c>
      <c r="B15" s="98" t="s">
        <v>281</v>
      </c>
      <c r="C15" s="99" t="s">
        <v>680</v>
      </c>
      <c r="D15" s="100"/>
      <c r="E15" s="87">
        <f t="shared" si="0"/>
        <v>8770</v>
      </c>
      <c r="F15" s="101" t="s">
        <v>1064</v>
      </c>
      <c r="G15" s="95">
        <f t="shared" si="1"/>
        <v>5</v>
      </c>
      <c r="H15" s="102">
        <v>1</v>
      </c>
      <c r="I15" s="103"/>
      <c r="J15" s="104"/>
      <c r="K15" s="103">
        <v>1</v>
      </c>
      <c r="L15" s="104"/>
      <c r="M15" s="103"/>
      <c r="N15" s="104"/>
      <c r="O15" s="103">
        <v>1</v>
      </c>
      <c r="P15" s="104"/>
      <c r="Q15" s="103"/>
      <c r="R15" s="104">
        <v>1</v>
      </c>
      <c r="S15" s="103"/>
      <c r="T15" s="104"/>
      <c r="U15" s="103"/>
      <c r="V15" s="104"/>
      <c r="W15" s="103"/>
      <c r="X15" s="104">
        <v>1</v>
      </c>
      <c r="Y15" s="103"/>
      <c r="Z15" s="104"/>
      <c r="AA15" s="99" t="s">
        <v>680</v>
      </c>
      <c r="AB15" s="112" t="s">
        <v>272</v>
      </c>
      <c r="AC15" s="98" t="s">
        <v>281</v>
      </c>
    </row>
    <row r="16" spans="1:29" s="1" customFormat="1" ht="12" customHeight="1" x14ac:dyDescent="0.2">
      <c r="A16" s="105" t="s">
        <v>272</v>
      </c>
      <c r="B16" s="106" t="s">
        <v>282</v>
      </c>
      <c r="C16" s="107" t="s">
        <v>681</v>
      </c>
      <c r="D16" s="108"/>
      <c r="E16" s="92">
        <f t="shared" si="0"/>
        <v>8520</v>
      </c>
      <c r="F16" s="109" t="s">
        <v>1064</v>
      </c>
      <c r="G16" s="96">
        <f t="shared" si="1"/>
        <v>5</v>
      </c>
      <c r="H16" s="110">
        <v>1</v>
      </c>
      <c r="I16" s="111"/>
      <c r="J16" s="111"/>
      <c r="K16" s="111">
        <v>1</v>
      </c>
      <c r="L16" s="111"/>
      <c r="M16" s="111"/>
      <c r="N16" s="111"/>
      <c r="O16" s="111">
        <v>1</v>
      </c>
      <c r="P16" s="111"/>
      <c r="Q16" s="111"/>
      <c r="R16" s="111">
        <v>1</v>
      </c>
      <c r="S16" s="111"/>
      <c r="T16" s="111">
        <v>1</v>
      </c>
      <c r="U16" s="111"/>
      <c r="V16" s="111"/>
      <c r="W16" s="111"/>
      <c r="X16" s="111"/>
      <c r="Y16" s="111"/>
      <c r="Z16" s="111"/>
      <c r="AA16" s="107" t="s">
        <v>681</v>
      </c>
      <c r="AB16" s="105" t="s">
        <v>272</v>
      </c>
      <c r="AC16" s="106" t="s">
        <v>282</v>
      </c>
    </row>
    <row r="17" spans="1:29" s="1" customFormat="1" ht="12" customHeight="1" x14ac:dyDescent="0.2">
      <c r="A17" s="112" t="s">
        <v>272</v>
      </c>
      <c r="B17" s="98" t="s">
        <v>283</v>
      </c>
      <c r="C17" s="99" t="s">
        <v>682</v>
      </c>
      <c r="D17" s="100" t="s">
        <v>644</v>
      </c>
      <c r="E17" s="87">
        <f t="shared" si="0"/>
        <v>7690</v>
      </c>
      <c r="F17" s="101" t="s">
        <v>1064</v>
      </c>
      <c r="G17" s="95">
        <f t="shared" si="1"/>
        <v>4</v>
      </c>
      <c r="H17" s="102"/>
      <c r="I17" s="103">
        <v>1</v>
      </c>
      <c r="J17" s="104"/>
      <c r="K17" s="103">
        <v>1</v>
      </c>
      <c r="L17" s="104"/>
      <c r="M17" s="103"/>
      <c r="N17" s="104"/>
      <c r="O17" s="103">
        <v>1</v>
      </c>
      <c r="P17" s="104"/>
      <c r="Q17" s="103"/>
      <c r="R17" s="104">
        <v>1</v>
      </c>
      <c r="S17" s="103"/>
      <c r="T17" s="104"/>
      <c r="U17" s="103"/>
      <c r="V17" s="104"/>
      <c r="W17" s="103"/>
      <c r="X17" s="104"/>
      <c r="Y17" s="103"/>
      <c r="Z17" s="104"/>
      <c r="AA17" s="99" t="s">
        <v>682</v>
      </c>
      <c r="AB17" s="112" t="s">
        <v>272</v>
      </c>
      <c r="AC17" s="98" t="s">
        <v>283</v>
      </c>
    </row>
    <row r="18" spans="1:29" s="1" customFormat="1" ht="12" customHeight="1" x14ac:dyDescent="0.2">
      <c r="A18" s="105" t="s">
        <v>272</v>
      </c>
      <c r="B18" s="106" t="s">
        <v>284</v>
      </c>
      <c r="C18" s="107" t="s">
        <v>683</v>
      </c>
      <c r="D18" s="108"/>
      <c r="E18" s="92">
        <f t="shared" si="0"/>
        <v>8840</v>
      </c>
      <c r="F18" s="109" t="s">
        <v>1064</v>
      </c>
      <c r="G18" s="96">
        <f t="shared" si="1"/>
        <v>5</v>
      </c>
      <c r="H18" s="110"/>
      <c r="I18" s="111">
        <v>1</v>
      </c>
      <c r="J18" s="111"/>
      <c r="K18" s="111">
        <v>1</v>
      </c>
      <c r="L18" s="111"/>
      <c r="M18" s="111"/>
      <c r="N18" s="111"/>
      <c r="O18" s="111">
        <v>1</v>
      </c>
      <c r="P18" s="111"/>
      <c r="Q18" s="111"/>
      <c r="R18" s="111">
        <v>1</v>
      </c>
      <c r="S18" s="111"/>
      <c r="T18" s="111"/>
      <c r="U18" s="111"/>
      <c r="V18" s="111"/>
      <c r="W18" s="111"/>
      <c r="X18" s="111">
        <v>1</v>
      </c>
      <c r="Y18" s="111"/>
      <c r="Z18" s="111"/>
      <c r="AA18" s="107" t="s">
        <v>683</v>
      </c>
      <c r="AB18" s="105" t="s">
        <v>272</v>
      </c>
      <c r="AC18" s="106" t="s">
        <v>284</v>
      </c>
    </row>
    <row r="19" spans="1:29" s="1" customFormat="1" ht="12" customHeight="1" x14ac:dyDescent="0.2">
      <c r="A19" s="112" t="s">
        <v>272</v>
      </c>
      <c r="B19" s="98" t="s">
        <v>285</v>
      </c>
      <c r="C19" s="99" t="s">
        <v>244</v>
      </c>
      <c r="D19" s="100"/>
      <c r="E19" s="87">
        <f t="shared" si="0"/>
        <v>8590</v>
      </c>
      <c r="F19" s="101" t="s">
        <v>1064</v>
      </c>
      <c r="G19" s="95">
        <f t="shared" si="1"/>
        <v>5</v>
      </c>
      <c r="H19" s="102"/>
      <c r="I19" s="103">
        <v>1</v>
      </c>
      <c r="J19" s="104"/>
      <c r="K19" s="103">
        <v>1</v>
      </c>
      <c r="L19" s="104"/>
      <c r="M19" s="103"/>
      <c r="N19" s="104"/>
      <c r="O19" s="103">
        <v>1</v>
      </c>
      <c r="P19" s="104"/>
      <c r="Q19" s="103"/>
      <c r="R19" s="104">
        <v>1</v>
      </c>
      <c r="S19" s="103"/>
      <c r="T19" s="104">
        <v>1</v>
      </c>
      <c r="U19" s="103"/>
      <c r="V19" s="104"/>
      <c r="W19" s="103"/>
      <c r="X19" s="104"/>
      <c r="Y19" s="103"/>
      <c r="Z19" s="104"/>
      <c r="AA19" s="99" t="s">
        <v>244</v>
      </c>
      <c r="AB19" s="112" t="s">
        <v>272</v>
      </c>
      <c r="AC19" s="98" t="s">
        <v>285</v>
      </c>
    </row>
    <row r="20" spans="1:29" s="1" customFormat="1" ht="12" customHeight="1" x14ac:dyDescent="0.2">
      <c r="A20" s="105" t="s">
        <v>272</v>
      </c>
      <c r="B20" s="106" t="s">
        <v>524</v>
      </c>
      <c r="C20" s="107" t="s">
        <v>245</v>
      </c>
      <c r="D20" s="108"/>
      <c r="E20" s="92">
        <f t="shared" si="0"/>
        <v>7720</v>
      </c>
      <c r="F20" s="109" t="s">
        <v>1064</v>
      </c>
      <c r="G20" s="96">
        <f t="shared" si="1"/>
        <v>4</v>
      </c>
      <c r="H20" s="110"/>
      <c r="I20" s="111"/>
      <c r="J20" s="111">
        <v>1</v>
      </c>
      <c r="K20" s="111">
        <v>1</v>
      </c>
      <c r="L20" s="111"/>
      <c r="M20" s="111"/>
      <c r="N20" s="111"/>
      <c r="O20" s="111">
        <v>1</v>
      </c>
      <c r="P20" s="111"/>
      <c r="Q20" s="111"/>
      <c r="R20" s="111">
        <v>1</v>
      </c>
      <c r="S20" s="111"/>
      <c r="T20" s="111"/>
      <c r="U20" s="111"/>
      <c r="V20" s="111"/>
      <c r="W20" s="111"/>
      <c r="X20" s="111"/>
      <c r="Y20" s="111"/>
      <c r="Z20" s="111"/>
      <c r="AA20" s="107" t="s">
        <v>245</v>
      </c>
      <c r="AB20" s="105" t="s">
        <v>272</v>
      </c>
      <c r="AC20" s="106" t="s">
        <v>524</v>
      </c>
    </row>
    <row r="21" spans="1:29" s="1" customFormat="1" ht="12" customHeight="1" x14ac:dyDescent="0.2">
      <c r="A21" s="112" t="s">
        <v>272</v>
      </c>
      <c r="B21" s="98" t="s">
        <v>286</v>
      </c>
      <c r="C21" s="99" t="s">
        <v>246</v>
      </c>
      <c r="D21" s="100"/>
      <c r="E21" s="87">
        <f t="shared" si="0"/>
        <v>8870</v>
      </c>
      <c r="F21" s="101" t="s">
        <v>1064</v>
      </c>
      <c r="G21" s="95">
        <f t="shared" si="1"/>
        <v>5</v>
      </c>
      <c r="H21" s="102"/>
      <c r="I21" s="103"/>
      <c r="J21" s="104">
        <v>1</v>
      </c>
      <c r="K21" s="103">
        <v>1</v>
      </c>
      <c r="L21" s="104"/>
      <c r="M21" s="103"/>
      <c r="N21" s="104"/>
      <c r="O21" s="103">
        <v>1</v>
      </c>
      <c r="P21" s="104"/>
      <c r="Q21" s="103"/>
      <c r="R21" s="104">
        <v>1</v>
      </c>
      <c r="S21" s="103"/>
      <c r="T21" s="104"/>
      <c r="U21" s="103"/>
      <c r="V21" s="104"/>
      <c r="W21" s="103"/>
      <c r="X21" s="104">
        <v>1</v>
      </c>
      <c r="Y21" s="103"/>
      <c r="Z21" s="104"/>
      <c r="AA21" s="99" t="s">
        <v>246</v>
      </c>
      <c r="AB21" s="112" t="s">
        <v>272</v>
      </c>
      <c r="AC21" s="98" t="s">
        <v>286</v>
      </c>
    </row>
    <row r="22" spans="1:29" s="1" customFormat="1" ht="12" customHeight="1" x14ac:dyDescent="0.2">
      <c r="A22" s="105" t="s">
        <v>272</v>
      </c>
      <c r="B22" s="106" t="s">
        <v>287</v>
      </c>
      <c r="C22" s="107" t="s">
        <v>247</v>
      </c>
      <c r="D22" s="108"/>
      <c r="E22" s="92">
        <f t="shared" si="0"/>
        <v>8620</v>
      </c>
      <c r="F22" s="109" t="s">
        <v>1064</v>
      </c>
      <c r="G22" s="96">
        <f t="shared" si="1"/>
        <v>5</v>
      </c>
      <c r="H22" s="110"/>
      <c r="I22" s="111"/>
      <c r="J22" s="111">
        <v>1</v>
      </c>
      <c r="K22" s="111">
        <v>1</v>
      </c>
      <c r="L22" s="111"/>
      <c r="M22" s="111"/>
      <c r="N22" s="111"/>
      <c r="O22" s="111">
        <v>1</v>
      </c>
      <c r="P22" s="111"/>
      <c r="Q22" s="111"/>
      <c r="R22" s="111">
        <v>1</v>
      </c>
      <c r="S22" s="111"/>
      <c r="T22" s="111">
        <v>1</v>
      </c>
      <c r="U22" s="111"/>
      <c r="V22" s="111"/>
      <c r="W22" s="111"/>
      <c r="X22" s="111"/>
      <c r="Y22" s="111"/>
      <c r="Z22" s="111"/>
      <c r="AA22" s="107" t="s">
        <v>247</v>
      </c>
      <c r="AB22" s="105" t="s">
        <v>272</v>
      </c>
      <c r="AC22" s="106" t="s">
        <v>287</v>
      </c>
    </row>
    <row r="23" spans="1:29" s="1" customFormat="1" ht="12" customHeight="1" x14ac:dyDescent="0.2">
      <c r="A23" s="112" t="s">
        <v>272</v>
      </c>
      <c r="B23" s="98" t="s">
        <v>288</v>
      </c>
      <c r="C23" s="99" t="s">
        <v>1329</v>
      </c>
      <c r="D23" s="100"/>
      <c r="E23" s="87">
        <f t="shared" si="0"/>
        <v>7990</v>
      </c>
      <c r="F23" s="101" t="s">
        <v>1064</v>
      </c>
      <c r="G23" s="95">
        <f t="shared" si="1"/>
        <v>4</v>
      </c>
      <c r="H23" s="102">
        <v>1</v>
      </c>
      <c r="I23" s="103"/>
      <c r="J23" s="104"/>
      <c r="K23" s="103"/>
      <c r="L23" s="104">
        <v>1</v>
      </c>
      <c r="M23" s="103"/>
      <c r="N23" s="104"/>
      <c r="O23" s="103">
        <v>1</v>
      </c>
      <c r="P23" s="104"/>
      <c r="Q23" s="103"/>
      <c r="R23" s="104">
        <v>1</v>
      </c>
      <c r="S23" s="103"/>
      <c r="T23" s="104"/>
      <c r="U23" s="103"/>
      <c r="V23" s="104"/>
      <c r="W23" s="103"/>
      <c r="X23" s="104"/>
      <c r="Y23" s="103"/>
      <c r="Z23" s="104"/>
      <c r="AA23" s="99" t="s">
        <v>1329</v>
      </c>
      <c r="AB23" s="112" t="s">
        <v>272</v>
      </c>
      <c r="AC23" s="98" t="s">
        <v>288</v>
      </c>
    </row>
    <row r="24" spans="1:29" s="1" customFormat="1" ht="12" customHeight="1" x14ac:dyDescent="0.2">
      <c r="A24" s="105" t="s">
        <v>272</v>
      </c>
      <c r="B24" s="106" t="s">
        <v>289</v>
      </c>
      <c r="C24" s="107" t="s">
        <v>1330</v>
      </c>
      <c r="D24" s="108"/>
      <c r="E24" s="92">
        <f t="shared" si="0"/>
        <v>9140</v>
      </c>
      <c r="F24" s="109" t="s">
        <v>1064</v>
      </c>
      <c r="G24" s="96">
        <f t="shared" si="1"/>
        <v>5</v>
      </c>
      <c r="H24" s="110">
        <v>1</v>
      </c>
      <c r="I24" s="111"/>
      <c r="J24" s="111"/>
      <c r="K24" s="111"/>
      <c r="L24" s="111">
        <v>1</v>
      </c>
      <c r="M24" s="111"/>
      <c r="N24" s="111"/>
      <c r="O24" s="111">
        <v>1</v>
      </c>
      <c r="P24" s="111"/>
      <c r="Q24" s="111"/>
      <c r="R24" s="111">
        <v>1</v>
      </c>
      <c r="S24" s="111"/>
      <c r="T24" s="111"/>
      <c r="U24" s="111"/>
      <c r="V24" s="111"/>
      <c r="W24" s="111"/>
      <c r="X24" s="111">
        <v>1</v>
      </c>
      <c r="Y24" s="111"/>
      <c r="Z24" s="111"/>
      <c r="AA24" s="107" t="s">
        <v>1330</v>
      </c>
      <c r="AB24" s="105" t="s">
        <v>272</v>
      </c>
      <c r="AC24" s="106" t="s">
        <v>289</v>
      </c>
    </row>
    <row r="25" spans="1:29" s="1" customFormat="1" ht="12" customHeight="1" x14ac:dyDescent="0.2">
      <c r="A25" s="112" t="s">
        <v>272</v>
      </c>
      <c r="B25" s="98" t="s">
        <v>290</v>
      </c>
      <c r="C25" s="99" t="s">
        <v>1331</v>
      </c>
      <c r="D25" s="100"/>
      <c r="E25" s="87">
        <f t="shared" si="0"/>
        <v>8890</v>
      </c>
      <c r="F25" s="101" t="s">
        <v>1064</v>
      </c>
      <c r="G25" s="95">
        <f t="shared" si="1"/>
        <v>5</v>
      </c>
      <c r="H25" s="102">
        <v>1</v>
      </c>
      <c r="I25" s="103"/>
      <c r="J25" s="104"/>
      <c r="K25" s="103"/>
      <c r="L25" s="104">
        <v>1</v>
      </c>
      <c r="M25" s="103"/>
      <c r="N25" s="104"/>
      <c r="O25" s="103">
        <v>1</v>
      </c>
      <c r="P25" s="104"/>
      <c r="Q25" s="103"/>
      <c r="R25" s="104">
        <v>1</v>
      </c>
      <c r="S25" s="103"/>
      <c r="T25" s="104">
        <v>1</v>
      </c>
      <c r="U25" s="103"/>
      <c r="V25" s="104"/>
      <c r="W25" s="103"/>
      <c r="X25" s="104"/>
      <c r="Y25" s="103"/>
      <c r="Z25" s="104"/>
      <c r="AA25" s="99" t="s">
        <v>1331</v>
      </c>
      <c r="AB25" s="112" t="s">
        <v>272</v>
      </c>
      <c r="AC25" s="98" t="s">
        <v>290</v>
      </c>
    </row>
    <row r="26" spans="1:29" s="1" customFormat="1" ht="12" customHeight="1" x14ac:dyDescent="0.2">
      <c r="A26" s="105" t="s">
        <v>272</v>
      </c>
      <c r="B26" s="106" t="s">
        <v>541</v>
      </c>
      <c r="C26" s="107" t="s">
        <v>1332</v>
      </c>
      <c r="D26" s="108" t="s">
        <v>645</v>
      </c>
      <c r="E26" s="92">
        <f t="shared" si="0"/>
        <v>8060</v>
      </c>
      <c r="F26" s="109" t="s">
        <v>1064</v>
      </c>
      <c r="G26" s="96">
        <f t="shared" si="1"/>
        <v>4</v>
      </c>
      <c r="H26" s="110"/>
      <c r="I26" s="111">
        <v>1</v>
      </c>
      <c r="J26" s="111"/>
      <c r="K26" s="111"/>
      <c r="L26" s="111">
        <v>1</v>
      </c>
      <c r="M26" s="111"/>
      <c r="N26" s="111"/>
      <c r="O26" s="111">
        <v>1</v>
      </c>
      <c r="P26" s="111"/>
      <c r="Q26" s="111"/>
      <c r="R26" s="111">
        <v>1</v>
      </c>
      <c r="S26" s="111"/>
      <c r="T26" s="111"/>
      <c r="U26" s="111"/>
      <c r="V26" s="111"/>
      <c r="W26" s="111"/>
      <c r="X26" s="111"/>
      <c r="Y26" s="111"/>
      <c r="Z26" s="111"/>
      <c r="AA26" s="107" t="s">
        <v>1332</v>
      </c>
      <c r="AB26" s="105" t="s">
        <v>272</v>
      </c>
      <c r="AC26" s="106" t="s">
        <v>541</v>
      </c>
    </row>
    <row r="27" spans="1:29" s="1" customFormat="1" ht="12" customHeight="1" x14ac:dyDescent="0.2">
      <c r="A27" s="112" t="s">
        <v>272</v>
      </c>
      <c r="B27" s="98" t="s">
        <v>291</v>
      </c>
      <c r="C27" s="99" t="s">
        <v>1333</v>
      </c>
      <c r="D27" s="100"/>
      <c r="E27" s="87">
        <f t="shared" si="0"/>
        <v>9210</v>
      </c>
      <c r="F27" s="101" t="s">
        <v>1064</v>
      </c>
      <c r="G27" s="95">
        <f t="shared" si="1"/>
        <v>5</v>
      </c>
      <c r="H27" s="102"/>
      <c r="I27" s="103">
        <v>1</v>
      </c>
      <c r="J27" s="104"/>
      <c r="K27" s="103"/>
      <c r="L27" s="104">
        <v>1</v>
      </c>
      <c r="M27" s="103"/>
      <c r="N27" s="104"/>
      <c r="O27" s="103">
        <v>1</v>
      </c>
      <c r="P27" s="104"/>
      <c r="Q27" s="103"/>
      <c r="R27" s="104">
        <v>1</v>
      </c>
      <c r="S27" s="103"/>
      <c r="T27" s="104"/>
      <c r="U27" s="103"/>
      <c r="V27" s="104"/>
      <c r="W27" s="103"/>
      <c r="X27" s="104">
        <v>1</v>
      </c>
      <c r="Y27" s="103"/>
      <c r="Z27" s="104"/>
      <c r="AA27" s="99" t="s">
        <v>1333</v>
      </c>
      <c r="AB27" s="112" t="s">
        <v>272</v>
      </c>
      <c r="AC27" s="98" t="s">
        <v>291</v>
      </c>
    </row>
    <row r="28" spans="1:29" s="1" customFormat="1" ht="12" customHeight="1" x14ac:dyDescent="0.2">
      <c r="A28" s="105" t="s">
        <v>272</v>
      </c>
      <c r="B28" s="106" t="s">
        <v>292</v>
      </c>
      <c r="C28" s="107" t="s">
        <v>1334</v>
      </c>
      <c r="D28" s="108"/>
      <c r="E28" s="92">
        <f t="shared" si="0"/>
        <v>8960</v>
      </c>
      <c r="F28" s="109" t="s">
        <v>1064</v>
      </c>
      <c r="G28" s="96">
        <f t="shared" si="1"/>
        <v>5</v>
      </c>
      <c r="H28" s="110"/>
      <c r="I28" s="111">
        <v>1</v>
      </c>
      <c r="J28" s="111"/>
      <c r="K28" s="111"/>
      <c r="L28" s="111">
        <v>1</v>
      </c>
      <c r="M28" s="111"/>
      <c r="N28" s="111"/>
      <c r="O28" s="111">
        <v>1</v>
      </c>
      <c r="P28" s="111"/>
      <c r="Q28" s="111"/>
      <c r="R28" s="111">
        <v>1</v>
      </c>
      <c r="S28" s="111"/>
      <c r="T28" s="111">
        <v>1</v>
      </c>
      <c r="U28" s="111"/>
      <c r="V28" s="111"/>
      <c r="W28" s="111"/>
      <c r="X28" s="111"/>
      <c r="Y28" s="111"/>
      <c r="Z28" s="111"/>
      <c r="AA28" s="107" t="s">
        <v>1334</v>
      </c>
      <c r="AB28" s="105" t="s">
        <v>272</v>
      </c>
      <c r="AC28" s="106" t="s">
        <v>292</v>
      </c>
    </row>
    <row r="29" spans="1:29" s="1" customFormat="1" ht="12" customHeight="1" x14ac:dyDescent="0.2">
      <c r="A29" s="112" t="s">
        <v>272</v>
      </c>
      <c r="B29" s="98" t="s">
        <v>293</v>
      </c>
      <c r="C29" s="99" t="s">
        <v>71</v>
      </c>
      <c r="D29" s="100"/>
      <c r="E29" s="87">
        <f t="shared" si="0"/>
        <v>8090</v>
      </c>
      <c r="F29" s="101" t="s">
        <v>1064</v>
      </c>
      <c r="G29" s="95">
        <f t="shared" si="1"/>
        <v>4</v>
      </c>
      <c r="H29" s="102"/>
      <c r="I29" s="103"/>
      <c r="J29" s="104">
        <v>1</v>
      </c>
      <c r="K29" s="103"/>
      <c r="L29" s="104">
        <v>1</v>
      </c>
      <c r="M29" s="103"/>
      <c r="N29" s="104"/>
      <c r="O29" s="103">
        <v>1</v>
      </c>
      <c r="P29" s="104"/>
      <c r="Q29" s="103"/>
      <c r="R29" s="104">
        <v>1</v>
      </c>
      <c r="S29" s="103"/>
      <c r="T29" s="104"/>
      <c r="U29" s="103"/>
      <c r="V29" s="104"/>
      <c r="W29" s="103"/>
      <c r="X29" s="104"/>
      <c r="Y29" s="103"/>
      <c r="Z29" s="104"/>
      <c r="AA29" s="99" t="s">
        <v>71</v>
      </c>
      <c r="AB29" s="112" t="s">
        <v>272</v>
      </c>
      <c r="AC29" s="98" t="s">
        <v>293</v>
      </c>
    </row>
    <row r="30" spans="1:29" s="1" customFormat="1" ht="12" customHeight="1" x14ac:dyDescent="0.2">
      <c r="A30" s="105" t="s">
        <v>272</v>
      </c>
      <c r="B30" s="106" t="s">
        <v>294</v>
      </c>
      <c r="C30" s="107" t="s">
        <v>1247</v>
      </c>
      <c r="D30" s="108"/>
      <c r="E30" s="92">
        <f t="shared" si="0"/>
        <v>9240</v>
      </c>
      <c r="F30" s="109" t="s">
        <v>1064</v>
      </c>
      <c r="G30" s="96">
        <f t="shared" si="1"/>
        <v>5</v>
      </c>
      <c r="H30" s="110"/>
      <c r="I30" s="111"/>
      <c r="J30" s="111">
        <v>1</v>
      </c>
      <c r="K30" s="111"/>
      <c r="L30" s="111">
        <v>1</v>
      </c>
      <c r="M30" s="111"/>
      <c r="N30" s="111"/>
      <c r="O30" s="111">
        <v>1</v>
      </c>
      <c r="P30" s="111"/>
      <c r="Q30" s="111"/>
      <c r="R30" s="111">
        <v>1</v>
      </c>
      <c r="S30" s="111"/>
      <c r="T30" s="111"/>
      <c r="U30" s="111"/>
      <c r="V30" s="111"/>
      <c r="W30" s="111"/>
      <c r="X30" s="111">
        <v>1</v>
      </c>
      <c r="Y30" s="111"/>
      <c r="Z30" s="111"/>
      <c r="AA30" s="107" t="s">
        <v>1247</v>
      </c>
      <c r="AB30" s="105" t="s">
        <v>272</v>
      </c>
      <c r="AC30" s="106" t="s">
        <v>294</v>
      </c>
    </row>
    <row r="31" spans="1:29" s="1" customFormat="1" ht="12" customHeight="1" x14ac:dyDescent="0.2">
      <c r="A31" s="112" t="s">
        <v>272</v>
      </c>
      <c r="B31" s="98" t="s">
        <v>295</v>
      </c>
      <c r="C31" s="99" t="s">
        <v>1248</v>
      </c>
      <c r="D31" s="100"/>
      <c r="E31" s="87">
        <f t="shared" si="0"/>
        <v>8990</v>
      </c>
      <c r="F31" s="101" t="s">
        <v>1064</v>
      </c>
      <c r="G31" s="95">
        <f t="shared" si="1"/>
        <v>5</v>
      </c>
      <c r="H31" s="102"/>
      <c r="I31" s="103"/>
      <c r="J31" s="104">
        <v>1</v>
      </c>
      <c r="K31" s="103"/>
      <c r="L31" s="104">
        <v>1</v>
      </c>
      <c r="M31" s="103"/>
      <c r="N31" s="104"/>
      <c r="O31" s="103">
        <v>1</v>
      </c>
      <c r="P31" s="104"/>
      <c r="Q31" s="103"/>
      <c r="R31" s="104">
        <v>1</v>
      </c>
      <c r="S31" s="103"/>
      <c r="T31" s="104">
        <v>1</v>
      </c>
      <c r="U31" s="103"/>
      <c r="V31" s="104"/>
      <c r="W31" s="103"/>
      <c r="X31" s="104"/>
      <c r="Y31" s="103"/>
      <c r="Z31" s="104"/>
      <c r="AA31" s="99" t="s">
        <v>1248</v>
      </c>
      <c r="AB31" s="112" t="s">
        <v>272</v>
      </c>
      <c r="AC31" s="98" t="s">
        <v>295</v>
      </c>
    </row>
    <row r="32" spans="1:29" s="1" customFormat="1" ht="12" customHeight="1" x14ac:dyDescent="0.2">
      <c r="A32" s="105" t="s">
        <v>272</v>
      </c>
      <c r="B32" s="106" t="s">
        <v>559</v>
      </c>
      <c r="C32" s="107" t="s">
        <v>82</v>
      </c>
      <c r="D32" s="108"/>
      <c r="E32" s="92">
        <f t="shared" si="0"/>
        <v>9550</v>
      </c>
      <c r="F32" s="109" t="s">
        <v>1064</v>
      </c>
      <c r="G32" s="96">
        <f t="shared" si="1"/>
        <v>5</v>
      </c>
      <c r="H32" s="110">
        <v>1</v>
      </c>
      <c r="I32" s="111"/>
      <c r="J32" s="111"/>
      <c r="K32" s="111">
        <v>1</v>
      </c>
      <c r="L32" s="111">
        <v>1</v>
      </c>
      <c r="M32" s="111"/>
      <c r="N32" s="111"/>
      <c r="O32" s="111"/>
      <c r="P32" s="111">
        <v>1</v>
      </c>
      <c r="Q32" s="111"/>
      <c r="R32" s="111">
        <v>1</v>
      </c>
      <c r="S32" s="111"/>
      <c r="T32" s="111"/>
      <c r="U32" s="111"/>
      <c r="V32" s="111"/>
      <c r="W32" s="111"/>
      <c r="X32" s="111"/>
      <c r="Y32" s="111"/>
      <c r="Z32" s="111"/>
      <c r="AA32" s="107" t="s">
        <v>82</v>
      </c>
      <c r="AB32" s="105" t="s">
        <v>272</v>
      </c>
      <c r="AC32" s="106" t="s">
        <v>559</v>
      </c>
    </row>
    <row r="33" spans="1:29" s="1" customFormat="1" ht="12" customHeight="1" x14ac:dyDescent="0.2">
      <c r="A33" s="112" t="s">
        <v>272</v>
      </c>
      <c r="B33" s="98" t="s">
        <v>296</v>
      </c>
      <c r="C33" s="99" t="s">
        <v>83</v>
      </c>
      <c r="D33" s="100"/>
      <c r="E33" s="87">
        <f t="shared" si="0"/>
        <v>10800</v>
      </c>
      <c r="F33" s="101" t="s">
        <v>1064</v>
      </c>
      <c r="G33" s="95">
        <f t="shared" si="1"/>
        <v>6</v>
      </c>
      <c r="H33" s="102">
        <v>1</v>
      </c>
      <c r="I33" s="103"/>
      <c r="J33" s="104"/>
      <c r="K33" s="103">
        <v>1</v>
      </c>
      <c r="L33" s="104">
        <v>1</v>
      </c>
      <c r="M33" s="103"/>
      <c r="N33" s="104"/>
      <c r="O33" s="103"/>
      <c r="P33" s="104">
        <v>1</v>
      </c>
      <c r="Q33" s="103"/>
      <c r="R33" s="104">
        <v>1</v>
      </c>
      <c r="S33" s="103"/>
      <c r="T33" s="104"/>
      <c r="U33" s="103"/>
      <c r="V33" s="104"/>
      <c r="W33" s="103"/>
      <c r="X33" s="104"/>
      <c r="Y33" s="103">
        <v>1</v>
      </c>
      <c r="Z33" s="104"/>
      <c r="AA33" s="99" t="s">
        <v>83</v>
      </c>
      <c r="AB33" s="112" t="s">
        <v>272</v>
      </c>
      <c r="AC33" s="98" t="s">
        <v>296</v>
      </c>
    </row>
    <row r="34" spans="1:29" s="1" customFormat="1" ht="12" customHeight="1" x14ac:dyDescent="0.2">
      <c r="A34" s="105" t="s">
        <v>272</v>
      </c>
      <c r="B34" s="106" t="s">
        <v>297</v>
      </c>
      <c r="C34" s="107" t="s">
        <v>84</v>
      </c>
      <c r="D34" s="108"/>
      <c r="E34" s="92">
        <f t="shared" si="0"/>
        <v>10500</v>
      </c>
      <c r="F34" s="109" t="s">
        <v>1064</v>
      </c>
      <c r="G34" s="96">
        <f t="shared" si="1"/>
        <v>6</v>
      </c>
      <c r="H34" s="110">
        <v>1</v>
      </c>
      <c r="I34" s="111"/>
      <c r="J34" s="111"/>
      <c r="K34" s="111">
        <v>1</v>
      </c>
      <c r="L34" s="111">
        <v>1</v>
      </c>
      <c r="M34" s="111"/>
      <c r="N34" s="111"/>
      <c r="O34" s="111"/>
      <c r="P34" s="111">
        <v>1</v>
      </c>
      <c r="Q34" s="111"/>
      <c r="R34" s="111">
        <v>1</v>
      </c>
      <c r="S34" s="111"/>
      <c r="T34" s="111"/>
      <c r="U34" s="111">
        <v>1</v>
      </c>
      <c r="V34" s="111"/>
      <c r="W34" s="111"/>
      <c r="X34" s="111"/>
      <c r="Y34" s="111"/>
      <c r="Z34" s="111"/>
      <c r="AA34" s="107" t="s">
        <v>84</v>
      </c>
      <c r="AB34" s="105" t="s">
        <v>272</v>
      </c>
      <c r="AC34" s="106" t="s">
        <v>297</v>
      </c>
    </row>
    <row r="35" spans="1:29" s="1" customFormat="1" ht="12" customHeight="1" x14ac:dyDescent="0.2">
      <c r="A35" s="112" t="s">
        <v>272</v>
      </c>
      <c r="B35" s="98" t="s">
        <v>298</v>
      </c>
      <c r="C35" s="99" t="s">
        <v>85</v>
      </c>
      <c r="D35" s="100" t="s">
        <v>646</v>
      </c>
      <c r="E35" s="87">
        <f t="shared" si="0"/>
        <v>9620</v>
      </c>
      <c r="F35" s="101" t="s">
        <v>1064</v>
      </c>
      <c r="G35" s="95">
        <f t="shared" si="1"/>
        <v>5</v>
      </c>
      <c r="H35" s="102"/>
      <c r="I35" s="103">
        <v>1</v>
      </c>
      <c r="J35" s="104"/>
      <c r="K35" s="103">
        <v>1</v>
      </c>
      <c r="L35" s="104">
        <v>1</v>
      </c>
      <c r="M35" s="103"/>
      <c r="N35" s="104"/>
      <c r="O35" s="103"/>
      <c r="P35" s="104">
        <v>1</v>
      </c>
      <c r="Q35" s="103"/>
      <c r="R35" s="104">
        <v>1</v>
      </c>
      <c r="S35" s="103"/>
      <c r="T35" s="104"/>
      <c r="U35" s="103"/>
      <c r="V35" s="104"/>
      <c r="W35" s="103"/>
      <c r="X35" s="104"/>
      <c r="Y35" s="103"/>
      <c r="Z35" s="104"/>
      <c r="AA35" s="99" t="s">
        <v>85</v>
      </c>
      <c r="AB35" s="112" t="s">
        <v>272</v>
      </c>
      <c r="AC35" s="98" t="s">
        <v>298</v>
      </c>
    </row>
    <row r="36" spans="1:29" s="1" customFormat="1" ht="12" customHeight="1" x14ac:dyDescent="0.2">
      <c r="A36" s="105" t="s">
        <v>272</v>
      </c>
      <c r="B36" s="106" t="s">
        <v>299</v>
      </c>
      <c r="C36" s="107" t="s">
        <v>86</v>
      </c>
      <c r="D36" s="108"/>
      <c r="E36" s="92">
        <f t="shared" si="0"/>
        <v>10870</v>
      </c>
      <c r="F36" s="109" t="s">
        <v>1064</v>
      </c>
      <c r="G36" s="96">
        <f t="shared" si="1"/>
        <v>6</v>
      </c>
      <c r="H36" s="110"/>
      <c r="I36" s="111">
        <v>1</v>
      </c>
      <c r="J36" s="111"/>
      <c r="K36" s="111">
        <v>1</v>
      </c>
      <c r="L36" s="111">
        <v>1</v>
      </c>
      <c r="M36" s="111"/>
      <c r="N36" s="111"/>
      <c r="O36" s="111"/>
      <c r="P36" s="111">
        <v>1</v>
      </c>
      <c r="Q36" s="111"/>
      <c r="R36" s="111">
        <v>1</v>
      </c>
      <c r="S36" s="111"/>
      <c r="T36" s="111"/>
      <c r="U36" s="111"/>
      <c r="V36" s="111"/>
      <c r="W36" s="111"/>
      <c r="X36" s="111"/>
      <c r="Y36" s="111">
        <v>1</v>
      </c>
      <c r="Z36" s="111"/>
      <c r="AA36" s="107" t="s">
        <v>86</v>
      </c>
      <c r="AB36" s="105" t="s">
        <v>272</v>
      </c>
      <c r="AC36" s="106" t="s">
        <v>299</v>
      </c>
    </row>
    <row r="37" spans="1:29" s="1" customFormat="1" ht="12" customHeight="1" x14ac:dyDescent="0.2">
      <c r="A37" s="112" t="s">
        <v>272</v>
      </c>
      <c r="B37" s="98" t="s">
        <v>300</v>
      </c>
      <c r="C37" s="99" t="s">
        <v>87</v>
      </c>
      <c r="D37" s="100"/>
      <c r="E37" s="87">
        <f t="shared" si="0"/>
        <v>10570</v>
      </c>
      <c r="F37" s="101" t="s">
        <v>1064</v>
      </c>
      <c r="G37" s="95">
        <f t="shared" si="1"/>
        <v>6</v>
      </c>
      <c r="H37" s="102"/>
      <c r="I37" s="103">
        <v>1</v>
      </c>
      <c r="J37" s="104"/>
      <c r="K37" s="103">
        <v>1</v>
      </c>
      <c r="L37" s="104">
        <v>1</v>
      </c>
      <c r="M37" s="103"/>
      <c r="N37" s="104"/>
      <c r="O37" s="103"/>
      <c r="P37" s="104">
        <v>1</v>
      </c>
      <c r="Q37" s="103"/>
      <c r="R37" s="104">
        <v>1</v>
      </c>
      <c r="S37" s="103"/>
      <c r="T37" s="104"/>
      <c r="U37" s="103">
        <v>1</v>
      </c>
      <c r="V37" s="104"/>
      <c r="W37" s="103"/>
      <c r="X37" s="104"/>
      <c r="Y37" s="103"/>
      <c r="Z37" s="104"/>
      <c r="AA37" s="99" t="s">
        <v>87</v>
      </c>
      <c r="AB37" s="112" t="s">
        <v>272</v>
      </c>
      <c r="AC37" s="98" t="s">
        <v>300</v>
      </c>
    </row>
    <row r="38" spans="1:29" s="1" customFormat="1" ht="12" customHeight="1" x14ac:dyDescent="0.2">
      <c r="A38" s="105" t="s">
        <v>272</v>
      </c>
      <c r="B38" s="106" t="s">
        <v>568</v>
      </c>
      <c r="C38" s="107" t="s">
        <v>88</v>
      </c>
      <c r="D38" s="108"/>
      <c r="E38" s="92">
        <f t="shared" si="0"/>
        <v>9650</v>
      </c>
      <c r="F38" s="109" t="s">
        <v>1064</v>
      </c>
      <c r="G38" s="96">
        <f t="shared" si="1"/>
        <v>5</v>
      </c>
      <c r="H38" s="110"/>
      <c r="I38" s="111"/>
      <c r="J38" s="111">
        <v>1</v>
      </c>
      <c r="K38" s="111">
        <v>1</v>
      </c>
      <c r="L38" s="111">
        <v>1</v>
      </c>
      <c r="M38" s="111"/>
      <c r="N38" s="111"/>
      <c r="O38" s="111"/>
      <c r="P38" s="111">
        <v>1</v>
      </c>
      <c r="Q38" s="111"/>
      <c r="R38" s="111">
        <v>1</v>
      </c>
      <c r="S38" s="111"/>
      <c r="T38" s="111"/>
      <c r="U38" s="111"/>
      <c r="V38" s="111"/>
      <c r="W38" s="111"/>
      <c r="X38" s="111"/>
      <c r="Y38" s="111"/>
      <c r="Z38" s="111"/>
      <c r="AA38" s="107" t="s">
        <v>88</v>
      </c>
      <c r="AB38" s="105" t="s">
        <v>272</v>
      </c>
      <c r="AC38" s="106" t="s">
        <v>568</v>
      </c>
    </row>
    <row r="39" spans="1:29" s="1" customFormat="1" ht="12" customHeight="1" x14ac:dyDescent="0.2">
      <c r="A39" s="112" t="s">
        <v>272</v>
      </c>
      <c r="B39" s="98" t="s">
        <v>301</v>
      </c>
      <c r="C39" s="99" t="s">
        <v>89</v>
      </c>
      <c r="D39" s="100"/>
      <c r="E39" s="87">
        <f t="shared" si="0"/>
        <v>10900</v>
      </c>
      <c r="F39" s="101" t="s">
        <v>1064</v>
      </c>
      <c r="G39" s="95">
        <f t="shared" si="1"/>
        <v>6</v>
      </c>
      <c r="H39" s="102"/>
      <c r="I39" s="103"/>
      <c r="J39" s="104">
        <v>1</v>
      </c>
      <c r="K39" s="103">
        <v>1</v>
      </c>
      <c r="L39" s="104">
        <v>1</v>
      </c>
      <c r="M39" s="103"/>
      <c r="N39" s="104"/>
      <c r="O39" s="103"/>
      <c r="P39" s="104">
        <v>1</v>
      </c>
      <c r="Q39" s="103"/>
      <c r="R39" s="104">
        <v>1</v>
      </c>
      <c r="S39" s="103"/>
      <c r="T39" s="104"/>
      <c r="U39" s="103"/>
      <c r="V39" s="104"/>
      <c r="W39" s="103"/>
      <c r="X39" s="104"/>
      <c r="Y39" s="103">
        <v>1</v>
      </c>
      <c r="Z39" s="104"/>
      <c r="AA39" s="99" t="s">
        <v>89</v>
      </c>
      <c r="AB39" s="112" t="s">
        <v>272</v>
      </c>
      <c r="AC39" s="98" t="s">
        <v>301</v>
      </c>
    </row>
    <row r="40" spans="1:29" s="1" customFormat="1" ht="12" customHeight="1" x14ac:dyDescent="0.2">
      <c r="A40" s="105" t="s">
        <v>272</v>
      </c>
      <c r="B40" s="106" t="s">
        <v>302</v>
      </c>
      <c r="C40" s="107" t="s">
        <v>90</v>
      </c>
      <c r="D40" s="108"/>
      <c r="E40" s="92">
        <f t="shared" si="0"/>
        <v>10600</v>
      </c>
      <c r="F40" s="109" t="s">
        <v>1064</v>
      </c>
      <c r="G40" s="96">
        <f t="shared" si="1"/>
        <v>6</v>
      </c>
      <c r="H40" s="110"/>
      <c r="I40" s="111"/>
      <c r="J40" s="111">
        <v>1</v>
      </c>
      <c r="K40" s="111">
        <v>1</v>
      </c>
      <c r="L40" s="111">
        <v>1</v>
      </c>
      <c r="M40" s="111"/>
      <c r="N40" s="111"/>
      <c r="O40" s="111"/>
      <c r="P40" s="111">
        <v>1</v>
      </c>
      <c r="Q40" s="111"/>
      <c r="R40" s="111">
        <v>1</v>
      </c>
      <c r="S40" s="111"/>
      <c r="T40" s="111"/>
      <c r="U40" s="111">
        <v>1</v>
      </c>
      <c r="V40" s="111"/>
      <c r="W40" s="111"/>
      <c r="X40" s="111"/>
      <c r="Y40" s="111"/>
      <c r="Z40" s="111"/>
      <c r="AA40" s="107" t="s">
        <v>90</v>
      </c>
      <c r="AB40" s="105" t="s">
        <v>272</v>
      </c>
      <c r="AC40" s="106" t="s">
        <v>302</v>
      </c>
    </row>
    <row r="41" spans="1:29" s="1" customFormat="1" ht="12" customHeight="1" x14ac:dyDescent="0.2">
      <c r="A41" s="112" t="s">
        <v>272</v>
      </c>
      <c r="B41" s="98" t="s">
        <v>591</v>
      </c>
      <c r="C41" s="99" t="s">
        <v>235</v>
      </c>
      <c r="D41" s="100"/>
      <c r="E41" s="87">
        <f t="shared" si="0"/>
        <v>9920</v>
      </c>
      <c r="F41" s="101" t="s">
        <v>1064</v>
      </c>
      <c r="G41" s="95">
        <f t="shared" si="1"/>
        <v>5</v>
      </c>
      <c r="H41" s="102">
        <v>1</v>
      </c>
      <c r="I41" s="103"/>
      <c r="J41" s="104"/>
      <c r="K41" s="103"/>
      <c r="L41" s="104">
        <v>2</v>
      </c>
      <c r="M41" s="103"/>
      <c r="N41" s="104"/>
      <c r="O41" s="103"/>
      <c r="P41" s="104">
        <v>1</v>
      </c>
      <c r="Q41" s="103"/>
      <c r="R41" s="104">
        <v>1</v>
      </c>
      <c r="S41" s="103"/>
      <c r="T41" s="104"/>
      <c r="U41" s="103"/>
      <c r="V41" s="104"/>
      <c r="W41" s="103"/>
      <c r="X41" s="104"/>
      <c r="Y41" s="103"/>
      <c r="Z41" s="104"/>
      <c r="AA41" s="99" t="s">
        <v>235</v>
      </c>
      <c r="AB41" s="112" t="s">
        <v>272</v>
      </c>
      <c r="AC41" s="98" t="s">
        <v>591</v>
      </c>
    </row>
    <row r="42" spans="1:29" s="1" customFormat="1" ht="12" customHeight="1" x14ac:dyDescent="0.2">
      <c r="A42" s="105" t="s">
        <v>272</v>
      </c>
      <c r="B42" s="106" t="s">
        <v>303</v>
      </c>
      <c r="C42" s="107" t="s">
        <v>236</v>
      </c>
      <c r="D42" s="108"/>
      <c r="E42" s="92">
        <f t="shared" si="0"/>
        <v>11170</v>
      </c>
      <c r="F42" s="109" t="s">
        <v>1064</v>
      </c>
      <c r="G42" s="96">
        <f t="shared" si="1"/>
        <v>6</v>
      </c>
      <c r="H42" s="110">
        <v>1</v>
      </c>
      <c r="I42" s="111"/>
      <c r="J42" s="111"/>
      <c r="K42" s="111"/>
      <c r="L42" s="111">
        <v>2</v>
      </c>
      <c r="M42" s="111"/>
      <c r="N42" s="111"/>
      <c r="O42" s="111"/>
      <c r="P42" s="111">
        <v>1</v>
      </c>
      <c r="Q42" s="111"/>
      <c r="R42" s="111">
        <v>1</v>
      </c>
      <c r="S42" s="111"/>
      <c r="T42" s="111"/>
      <c r="U42" s="111"/>
      <c r="V42" s="111"/>
      <c r="W42" s="111"/>
      <c r="X42" s="111"/>
      <c r="Y42" s="111">
        <v>1</v>
      </c>
      <c r="Z42" s="111"/>
      <c r="AA42" s="107" t="s">
        <v>236</v>
      </c>
      <c r="AB42" s="105" t="s">
        <v>272</v>
      </c>
      <c r="AC42" s="106" t="s">
        <v>303</v>
      </c>
    </row>
    <row r="43" spans="1:29" s="1" customFormat="1" ht="12" customHeight="1" x14ac:dyDescent="0.2">
      <c r="A43" s="112" t="s">
        <v>272</v>
      </c>
      <c r="B43" s="98" t="s">
        <v>304</v>
      </c>
      <c r="C43" s="99" t="s">
        <v>237</v>
      </c>
      <c r="D43" s="100"/>
      <c r="E43" s="87">
        <f t="shared" si="0"/>
        <v>10870</v>
      </c>
      <c r="F43" s="101" t="s">
        <v>1064</v>
      </c>
      <c r="G43" s="95">
        <f t="shared" si="1"/>
        <v>6</v>
      </c>
      <c r="H43" s="102">
        <v>1</v>
      </c>
      <c r="I43" s="103"/>
      <c r="J43" s="104"/>
      <c r="K43" s="103"/>
      <c r="L43" s="104">
        <v>2</v>
      </c>
      <c r="M43" s="103"/>
      <c r="N43" s="104"/>
      <c r="O43" s="103"/>
      <c r="P43" s="104">
        <v>1</v>
      </c>
      <c r="Q43" s="103"/>
      <c r="R43" s="104">
        <v>1</v>
      </c>
      <c r="S43" s="103"/>
      <c r="T43" s="104"/>
      <c r="U43" s="103">
        <v>1</v>
      </c>
      <c r="V43" s="104"/>
      <c r="W43" s="103"/>
      <c r="X43" s="104"/>
      <c r="Y43" s="103"/>
      <c r="Z43" s="104"/>
      <c r="AA43" s="99" t="s">
        <v>237</v>
      </c>
      <c r="AB43" s="112" t="s">
        <v>272</v>
      </c>
      <c r="AC43" s="98" t="s">
        <v>304</v>
      </c>
    </row>
    <row r="44" spans="1:29" s="1" customFormat="1" ht="12" customHeight="1" x14ac:dyDescent="0.2">
      <c r="A44" s="105" t="s">
        <v>272</v>
      </c>
      <c r="B44" s="106" t="s">
        <v>599</v>
      </c>
      <c r="C44" s="107" t="s">
        <v>1081</v>
      </c>
      <c r="D44" s="108" t="s">
        <v>647</v>
      </c>
      <c r="E44" s="92">
        <f t="shared" si="0"/>
        <v>9990</v>
      </c>
      <c r="F44" s="109" t="s">
        <v>1064</v>
      </c>
      <c r="G44" s="96">
        <f t="shared" si="1"/>
        <v>5</v>
      </c>
      <c r="H44" s="110"/>
      <c r="I44" s="111">
        <v>1</v>
      </c>
      <c r="J44" s="111"/>
      <c r="K44" s="111"/>
      <c r="L44" s="111">
        <v>2</v>
      </c>
      <c r="M44" s="111"/>
      <c r="N44" s="111"/>
      <c r="O44" s="111"/>
      <c r="P44" s="111">
        <v>1</v>
      </c>
      <c r="Q44" s="111"/>
      <c r="R44" s="111">
        <v>1</v>
      </c>
      <c r="S44" s="111"/>
      <c r="T44" s="111"/>
      <c r="U44" s="111"/>
      <c r="V44" s="111"/>
      <c r="W44" s="111"/>
      <c r="X44" s="111"/>
      <c r="Y44" s="111"/>
      <c r="Z44" s="111"/>
      <c r="AA44" s="107" t="s">
        <v>1081</v>
      </c>
      <c r="AB44" s="105" t="s">
        <v>272</v>
      </c>
      <c r="AC44" s="106" t="s">
        <v>599</v>
      </c>
    </row>
    <row r="45" spans="1:29" s="1" customFormat="1" ht="12" customHeight="1" x14ac:dyDescent="0.2">
      <c r="A45" s="112" t="s">
        <v>272</v>
      </c>
      <c r="B45" s="98" t="s">
        <v>305</v>
      </c>
      <c r="C45" s="99" t="s">
        <v>1082</v>
      </c>
      <c r="D45" s="100"/>
      <c r="E45" s="87">
        <f t="shared" si="0"/>
        <v>11240</v>
      </c>
      <c r="F45" s="101" t="s">
        <v>1064</v>
      </c>
      <c r="G45" s="95">
        <f t="shared" si="1"/>
        <v>6</v>
      </c>
      <c r="H45" s="102"/>
      <c r="I45" s="103">
        <v>1</v>
      </c>
      <c r="J45" s="104"/>
      <c r="K45" s="103"/>
      <c r="L45" s="104">
        <v>2</v>
      </c>
      <c r="M45" s="103"/>
      <c r="N45" s="104"/>
      <c r="O45" s="103"/>
      <c r="P45" s="104">
        <v>1</v>
      </c>
      <c r="Q45" s="103"/>
      <c r="R45" s="104">
        <v>1</v>
      </c>
      <c r="S45" s="103"/>
      <c r="T45" s="104"/>
      <c r="U45" s="103"/>
      <c r="V45" s="104"/>
      <c r="W45" s="103"/>
      <c r="X45" s="104"/>
      <c r="Y45" s="103">
        <v>1</v>
      </c>
      <c r="Z45" s="104"/>
      <c r="AA45" s="99" t="s">
        <v>1082</v>
      </c>
      <c r="AB45" s="112" t="s">
        <v>272</v>
      </c>
      <c r="AC45" s="98" t="s">
        <v>305</v>
      </c>
    </row>
    <row r="46" spans="1:29" s="1" customFormat="1" ht="12" customHeight="1" x14ac:dyDescent="0.2">
      <c r="A46" s="105" t="s">
        <v>272</v>
      </c>
      <c r="B46" s="106" t="s">
        <v>306</v>
      </c>
      <c r="C46" s="107" t="s">
        <v>1083</v>
      </c>
      <c r="D46" s="108"/>
      <c r="E46" s="92">
        <f t="shared" si="0"/>
        <v>10940</v>
      </c>
      <c r="F46" s="109" t="s">
        <v>1064</v>
      </c>
      <c r="G46" s="96">
        <f t="shared" si="1"/>
        <v>6</v>
      </c>
      <c r="H46" s="110"/>
      <c r="I46" s="111">
        <v>1</v>
      </c>
      <c r="J46" s="111"/>
      <c r="K46" s="111"/>
      <c r="L46" s="111">
        <v>2</v>
      </c>
      <c r="M46" s="111"/>
      <c r="N46" s="111"/>
      <c r="O46" s="111"/>
      <c r="P46" s="111">
        <v>1</v>
      </c>
      <c r="Q46" s="111"/>
      <c r="R46" s="111">
        <v>1</v>
      </c>
      <c r="S46" s="111"/>
      <c r="T46" s="111"/>
      <c r="U46" s="111">
        <v>1</v>
      </c>
      <c r="V46" s="111"/>
      <c r="W46" s="111"/>
      <c r="X46" s="111"/>
      <c r="Y46" s="111"/>
      <c r="Z46" s="111"/>
      <c r="AA46" s="107" t="s">
        <v>1083</v>
      </c>
      <c r="AB46" s="105" t="s">
        <v>272</v>
      </c>
      <c r="AC46" s="106" t="s">
        <v>306</v>
      </c>
    </row>
    <row r="47" spans="1:29" s="1" customFormat="1" ht="12" customHeight="1" x14ac:dyDescent="0.2">
      <c r="A47" s="112" t="s">
        <v>272</v>
      </c>
      <c r="B47" s="98" t="s">
        <v>606</v>
      </c>
      <c r="C47" s="99" t="s">
        <v>1084</v>
      </c>
      <c r="D47" s="100"/>
      <c r="E47" s="87">
        <f t="shared" si="0"/>
        <v>10020</v>
      </c>
      <c r="F47" s="101" t="s">
        <v>1064</v>
      </c>
      <c r="G47" s="95">
        <f t="shared" si="1"/>
        <v>5</v>
      </c>
      <c r="H47" s="102"/>
      <c r="I47" s="103"/>
      <c r="J47" s="104">
        <v>1</v>
      </c>
      <c r="K47" s="103"/>
      <c r="L47" s="104">
        <v>2</v>
      </c>
      <c r="M47" s="103"/>
      <c r="N47" s="104"/>
      <c r="O47" s="103"/>
      <c r="P47" s="104">
        <v>1</v>
      </c>
      <c r="Q47" s="103"/>
      <c r="R47" s="104">
        <v>1</v>
      </c>
      <c r="S47" s="103"/>
      <c r="T47" s="104"/>
      <c r="U47" s="103"/>
      <c r="V47" s="104"/>
      <c r="W47" s="103"/>
      <c r="X47" s="104"/>
      <c r="Y47" s="103"/>
      <c r="Z47" s="104"/>
      <c r="AA47" s="99" t="s">
        <v>1084</v>
      </c>
      <c r="AB47" s="112" t="s">
        <v>272</v>
      </c>
      <c r="AC47" s="98" t="s">
        <v>606</v>
      </c>
    </row>
    <row r="48" spans="1:29" s="1" customFormat="1" ht="12" customHeight="1" x14ac:dyDescent="0.2">
      <c r="A48" s="105" t="s">
        <v>272</v>
      </c>
      <c r="B48" s="106" t="s">
        <v>307</v>
      </c>
      <c r="C48" s="107" t="s">
        <v>1085</v>
      </c>
      <c r="D48" s="108"/>
      <c r="E48" s="92">
        <f t="shared" si="0"/>
        <v>11270</v>
      </c>
      <c r="F48" s="109" t="s">
        <v>1064</v>
      </c>
      <c r="G48" s="96">
        <f t="shared" si="1"/>
        <v>6</v>
      </c>
      <c r="H48" s="110"/>
      <c r="I48" s="111"/>
      <c r="J48" s="111">
        <v>1</v>
      </c>
      <c r="K48" s="111"/>
      <c r="L48" s="111">
        <v>2</v>
      </c>
      <c r="M48" s="111"/>
      <c r="N48" s="111"/>
      <c r="O48" s="111"/>
      <c r="P48" s="111">
        <v>1</v>
      </c>
      <c r="Q48" s="111"/>
      <c r="R48" s="111">
        <v>1</v>
      </c>
      <c r="S48" s="111"/>
      <c r="T48" s="111"/>
      <c r="U48" s="111"/>
      <c r="V48" s="111"/>
      <c r="W48" s="111"/>
      <c r="X48" s="111"/>
      <c r="Y48" s="111">
        <v>1</v>
      </c>
      <c r="Z48" s="111"/>
      <c r="AA48" s="107" t="s">
        <v>1085</v>
      </c>
      <c r="AB48" s="105" t="s">
        <v>272</v>
      </c>
      <c r="AC48" s="106" t="s">
        <v>307</v>
      </c>
    </row>
    <row r="49" spans="1:29" s="1" customFormat="1" ht="12" customHeight="1" x14ac:dyDescent="0.2">
      <c r="A49" s="112" t="s">
        <v>272</v>
      </c>
      <c r="B49" s="98" t="s">
        <v>308</v>
      </c>
      <c r="C49" s="99" t="s">
        <v>1086</v>
      </c>
      <c r="D49" s="100"/>
      <c r="E49" s="87">
        <f t="shared" si="0"/>
        <v>10970</v>
      </c>
      <c r="F49" s="101" t="s">
        <v>1064</v>
      </c>
      <c r="G49" s="95">
        <f t="shared" si="1"/>
        <v>6</v>
      </c>
      <c r="H49" s="102"/>
      <c r="I49" s="103"/>
      <c r="J49" s="104">
        <v>1</v>
      </c>
      <c r="K49" s="103"/>
      <c r="L49" s="104">
        <v>2</v>
      </c>
      <c r="M49" s="103"/>
      <c r="N49" s="104"/>
      <c r="O49" s="103"/>
      <c r="P49" s="104">
        <v>1</v>
      </c>
      <c r="Q49" s="103"/>
      <c r="R49" s="104">
        <v>1</v>
      </c>
      <c r="S49" s="103"/>
      <c r="T49" s="104"/>
      <c r="U49" s="103">
        <v>1</v>
      </c>
      <c r="V49" s="104"/>
      <c r="W49" s="103"/>
      <c r="X49" s="104"/>
      <c r="Y49" s="103"/>
      <c r="Z49" s="104"/>
      <c r="AA49" s="99" t="s">
        <v>1086</v>
      </c>
      <c r="AB49" s="112" t="s">
        <v>272</v>
      </c>
      <c r="AC49" s="98" t="s">
        <v>308</v>
      </c>
    </row>
    <row r="50" spans="1:29" s="1" customFormat="1" ht="12" customHeight="1" x14ac:dyDescent="0.2">
      <c r="A50" s="105" t="s">
        <v>272</v>
      </c>
      <c r="B50" s="106" t="s">
        <v>1394</v>
      </c>
      <c r="C50" s="107" t="s">
        <v>316</v>
      </c>
      <c r="D50" s="108"/>
      <c r="E50" s="92">
        <f t="shared" si="0"/>
        <v>11610</v>
      </c>
      <c r="F50" s="109" t="s">
        <v>1064</v>
      </c>
      <c r="G50" s="96">
        <f t="shared" si="1"/>
        <v>6</v>
      </c>
      <c r="H50" s="110">
        <v>1</v>
      </c>
      <c r="I50" s="111"/>
      <c r="J50" s="111"/>
      <c r="K50" s="111">
        <v>1</v>
      </c>
      <c r="L50" s="111">
        <v>2</v>
      </c>
      <c r="M50" s="111"/>
      <c r="N50" s="111"/>
      <c r="O50" s="111"/>
      <c r="P50" s="111"/>
      <c r="Q50" s="111">
        <v>1</v>
      </c>
      <c r="R50" s="111">
        <v>1</v>
      </c>
      <c r="S50" s="111"/>
      <c r="T50" s="111"/>
      <c r="U50" s="111"/>
      <c r="V50" s="111"/>
      <c r="W50" s="111"/>
      <c r="X50" s="111"/>
      <c r="Y50" s="111"/>
      <c r="Z50" s="111"/>
      <c r="AA50" s="107" t="s">
        <v>316</v>
      </c>
      <c r="AB50" s="105" t="s">
        <v>272</v>
      </c>
      <c r="AC50" s="106" t="s">
        <v>1394</v>
      </c>
    </row>
    <row r="51" spans="1:29" s="1" customFormat="1" ht="12" customHeight="1" x14ac:dyDescent="0.2">
      <c r="A51" s="112" t="s">
        <v>272</v>
      </c>
      <c r="B51" s="98" t="s">
        <v>309</v>
      </c>
      <c r="C51" s="99" t="s">
        <v>476</v>
      </c>
      <c r="D51" s="100"/>
      <c r="E51" s="87">
        <f t="shared" si="0"/>
        <v>12910</v>
      </c>
      <c r="F51" s="101" t="s">
        <v>1064</v>
      </c>
      <c r="G51" s="95">
        <f t="shared" si="1"/>
        <v>7</v>
      </c>
      <c r="H51" s="102">
        <v>1</v>
      </c>
      <c r="I51" s="103"/>
      <c r="J51" s="104"/>
      <c r="K51" s="103">
        <v>1</v>
      </c>
      <c r="L51" s="104">
        <v>2</v>
      </c>
      <c r="M51" s="103"/>
      <c r="N51" s="104"/>
      <c r="O51" s="103"/>
      <c r="P51" s="104"/>
      <c r="Q51" s="103">
        <v>1</v>
      </c>
      <c r="R51" s="104">
        <v>1</v>
      </c>
      <c r="S51" s="103"/>
      <c r="T51" s="104"/>
      <c r="U51" s="103"/>
      <c r="V51" s="104"/>
      <c r="W51" s="103"/>
      <c r="X51" s="104"/>
      <c r="Y51" s="103"/>
      <c r="Z51" s="104">
        <v>1</v>
      </c>
      <c r="AA51" s="99" t="s">
        <v>476</v>
      </c>
      <c r="AB51" s="112" t="s">
        <v>272</v>
      </c>
      <c r="AC51" s="98" t="s">
        <v>309</v>
      </c>
    </row>
    <row r="52" spans="1:29" s="1" customFormat="1" ht="12" customHeight="1" x14ac:dyDescent="0.2">
      <c r="A52" s="105" t="s">
        <v>272</v>
      </c>
      <c r="B52" s="106" t="s">
        <v>310</v>
      </c>
      <c r="C52" s="107" t="s">
        <v>477</v>
      </c>
      <c r="D52" s="108"/>
      <c r="E52" s="92">
        <f t="shared" si="0"/>
        <v>12610</v>
      </c>
      <c r="F52" s="109" t="s">
        <v>1064</v>
      </c>
      <c r="G52" s="96">
        <f t="shared" si="1"/>
        <v>7</v>
      </c>
      <c r="H52" s="110">
        <v>1</v>
      </c>
      <c r="I52" s="111"/>
      <c r="J52" s="111"/>
      <c r="K52" s="111">
        <v>1</v>
      </c>
      <c r="L52" s="111">
        <v>2</v>
      </c>
      <c r="M52" s="111"/>
      <c r="N52" s="111"/>
      <c r="O52" s="111"/>
      <c r="P52" s="111"/>
      <c r="Q52" s="111">
        <v>1</v>
      </c>
      <c r="R52" s="111">
        <v>1</v>
      </c>
      <c r="S52" s="111"/>
      <c r="T52" s="111"/>
      <c r="U52" s="111"/>
      <c r="V52" s="111">
        <v>1</v>
      </c>
      <c r="W52" s="111"/>
      <c r="X52" s="111"/>
      <c r="Y52" s="111"/>
      <c r="Z52" s="111"/>
      <c r="AA52" s="107" t="s">
        <v>477</v>
      </c>
      <c r="AB52" s="105" t="s">
        <v>272</v>
      </c>
      <c r="AC52" s="106" t="s">
        <v>310</v>
      </c>
    </row>
    <row r="53" spans="1:29" s="1" customFormat="1" ht="12" customHeight="1" x14ac:dyDescent="0.2">
      <c r="A53" s="112" t="s">
        <v>272</v>
      </c>
      <c r="B53" s="98" t="s">
        <v>612</v>
      </c>
      <c r="C53" s="99" t="s">
        <v>478</v>
      </c>
      <c r="D53" s="100" t="s">
        <v>649</v>
      </c>
      <c r="E53" s="87">
        <f t="shared" si="0"/>
        <v>11680</v>
      </c>
      <c r="F53" s="101" t="s">
        <v>1064</v>
      </c>
      <c r="G53" s="95">
        <f t="shared" si="1"/>
        <v>6</v>
      </c>
      <c r="H53" s="102"/>
      <c r="I53" s="103">
        <v>1</v>
      </c>
      <c r="J53" s="104"/>
      <c r="K53" s="103">
        <v>1</v>
      </c>
      <c r="L53" s="104">
        <v>2</v>
      </c>
      <c r="M53" s="103"/>
      <c r="N53" s="104"/>
      <c r="O53" s="103"/>
      <c r="P53" s="104"/>
      <c r="Q53" s="103">
        <v>1</v>
      </c>
      <c r="R53" s="104">
        <v>1</v>
      </c>
      <c r="S53" s="103"/>
      <c r="T53" s="104"/>
      <c r="U53" s="103"/>
      <c r="V53" s="104"/>
      <c r="W53" s="103"/>
      <c r="X53" s="104"/>
      <c r="Y53" s="103"/>
      <c r="Z53" s="104"/>
      <c r="AA53" s="99" t="s">
        <v>478</v>
      </c>
      <c r="AB53" s="112" t="s">
        <v>272</v>
      </c>
      <c r="AC53" s="98" t="s">
        <v>612</v>
      </c>
    </row>
    <row r="54" spans="1:29" s="1" customFormat="1" ht="12" customHeight="1" x14ac:dyDescent="0.2">
      <c r="A54" s="105" t="s">
        <v>272</v>
      </c>
      <c r="B54" s="106" t="s">
        <v>311</v>
      </c>
      <c r="C54" s="107" t="s">
        <v>479</v>
      </c>
      <c r="D54" s="108"/>
      <c r="E54" s="92">
        <f t="shared" si="0"/>
        <v>12980</v>
      </c>
      <c r="F54" s="109" t="s">
        <v>1064</v>
      </c>
      <c r="G54" s="96">
        <f t="shared" si="1"/>
        <v>7</v>
      </c>
      <c r="H54" s="110"/>
      <c r="I54" s="111">
        <v>1</v>
      </c>
      <c r="J54" s="111"/>
      <c r="K54" s="111">
        <v>1</v>
      </c>
      <c r="L54" s="111">
        <v>2</v>
      </c>
      <c r="M54" s="111"/>
      <c r="N54" s="111"/>
      <c r="O54" s="111"/>
      <c r="P54" s="111"/>
      <c r="Q54" s="111">
        <v>1</v>
      </c>
      <c r="R54" s="111">
        <v>1</v>
      </c>
      <c r="S54" s="111"/>
      <c r="T54" s="111"/>
      <c r="U54" s="111"/>
      <c r="V54" s="111"/>
      <c r="W54" s="111"/>
      <c r="X54" s="111"/>
      <c r="Y54" s="111"/>
      <c r="Z54" s="111">
        <v>1</v>
      </c>
      <c r="AA54" s="107" t="s">
        <v>479</v>
      </c>
      <c r="AB54" s="105" t="s">
        <v>272</v>
      </c>
      <c r="AC54" s="106" t="s">
        <v>311</v>
      </c>
    </row>
    <row r="55" spans="1:29" s="1" customFormat="1" ht="12" customHeight="1" x14ac:dyDescent="0.2">
      <c r="A55" s="112" t="s">
        <v>272</v>
      </c>
      <c r="B55" s="98" t="s">
        <v>312</v>
      </c>
      <c r="C55" s="99" t="s">
        <v>480</v>
      </c>
      <c r="D55" s="100"/>
      <c r="E55" s="87">
        <f t="shared" si="0"/>
        <v>12680</v>
      </c>
      <c r="F55" s="101" t="s">
        <v>1064</v>
      </c>
      <c r="G55" s="95">
        <f t="shared" si="1"/>
        <v>7</v>
      </c>
      <c r="H55" s="102"/>
      <c r="I55" s="103">
        <v>1</v>
      </c>
      <c r="J55" s="104"/>
      <c r="K55" s="103">
        <v>1</v>
      </c>
      <c r="L55" s="104">
        <v>2</v>
      </c>
      <c r="M55" s="103"/>
      <c r="N55" s="104"/>
      <c r="O55" s="103"/>
      <c r="P55" s="104"/>
      <c r="Q55" s="103">
        <v>1</v>
      </c>
      <c r="R55" s="104">
        <v>1</v>
      </c>
      <c r="S55" s="103"/>
      <c r="T55" s="104"/>
      <c r="U55" s="103"/>
      <c r="V55" s="104">
        <v>1</v>
      </c>
      <c r="W55" s="103"/>
      <c r="X55" s="104"/>
      <c r="Y55" s="103"/>
      <c r="Z55" s="104"/>
      <c r="AA55" s="99" t="s">
        <v>480</v>
      </c>
      <c r="AB55" s="112" t="s">
        <v>272</v>
      </c>
      <c r="AC55" s="98" t="s">
        <v>312</v>
      </c>
    </row>
    <row r="56" spans="1:29" s="1" customFormat="1" ht="12" customHeight="1" x14ac:dyDescent="0.2">
      <c r="A56" s="105" t="s">
        <v>272</v>
      </c>
      <c r="B56" s="106" t="s">
        <v>620</v>
      </c>
      <c r="C56" s="107" t="s">
        <v>481</v>
      </c>
      <c r="D56" s="108"/>
      <c r="E56" s="92">
        <f t="shared" si="0"/>
        <v>11710</v>
      </c>
      <c r="F56" s="109" t="s">
        <v>1064</v>
      </c>
      <c r="G56" s="96">
        <f t="shared" si="1"/>
        <v>6</v>
      </c>
      <c r="H56" s="110"/>
      <c r="I56" s="111"/>
      <c r="J56" s="111">
        <v>1</v>
      </c>
      <c r="K56" s="111">
        <v>1</v>
      </c>
      <c r="L56" s="111">
        <v>2</v>
      </c>
      <c r="M56" s="111"/>
      <c r="N56" s="111"/>
      <c r="O56" s="111"/>
      <c r="P56" s="111"/>
      <c r="Q56" s="111">
        <v>1</v>
      </c>
      <c r="R56" s="111">
        <v>1</v>
      </c>
      <c r="S56" s="111"/>
      <c r="T56" s="111"/>
      <c r="U56" s="111"/>
      <c r="V56" s="111"/>
      <c r="W56" s="111"/>
      <c r="X56" s="111"/>
      <c r="Y56" s="111"/>
      <c r="Z56" s="111"/>
      <c r="AA56" s="107" t="s">
        <v>481</v>
      </c>
      <c r="AB56" s="105" t="s">
        <v>272</v>
      </c>
      <c r="AC56" s="106" t="s">
        <v>620</v>
      </c>
    </row>
    <row r="57" spans="1:29" s="1" customFormat="1" ht="12" customHeight="1" x14ac:dyDescent="0.2">
      <c r="A57" s="112" t="s">
        <v>272</v>
      </c>
      <c r="B57" s="98" t="s">
        <v>144</v>
      </c>
      <c r="C57" s="99" t="s">
        <v>482</v>
      </c>
      <c r="D57" s="100"/>
      <c r="E57" s="87">
        <f t="shared" si="0"/>
        <v>13010</v>
      </c>
      <c r="F57" s="101" t="s">
        <v>1064</v>
      </c>
      <c r="G57" s="95">
        <f t="shared" si="1"/>
        <v>7</v>
      </c>
      <c r="H57" s="102"/>
      <c r="I57" s="103"/>
      <c r="J57" s="104">
        <v>1</v>
      </c>
      <c r="K57" s="103">
        <v>1</v>
      </c>
      <c r="L57" s="104">
        <v>2</v>
      </c>
      <c r="M57" s="103"/>
      <c r="N57" s="104"/>
      <c r="O57" s="103"/>
      <c r="P57" s="104"/>
      <c r="Q57" s="103">
        <v>1</v>
      </c>
      <c r="R57" s="104">
        <v>1</v>
      </c>
      <c r="S57" s="103"/>
      <c r="T57" s="104"/>
      <c r="U57" s="103"/>
      <c r="V57" s="104"/>
      <c r="W57" s="103"/>
      <c r="X57" s="104"/>
      <c r="Y57" s="103"/>
      <c r="Z57" s="104">
        <v>1</v>
      </c>
      <c r="AA57" s="99" t="s">
        <v>482</v>
      </c>
      <c r="AB57" s="112" t="s">
        <v>272</v>
      </c>
      <c r="AC57" s="98" t="s">
        <v>144</v>
      </c>
    </row>
    <row r="58" spans="1:29" s="1" customFormat="1" ht="12" customHeight="1" x14ac:dyDescent="0.2">
      <c r="A58" s="105" t="s">
        <v>272</v>
      </c>
      <c r="B58" s="106" t="s">
        <v>145</v>
      </c>
      <c r="C58" s="107" t="s">
        <v>483</v>
      </c>
      <c r="D58" s="108"/>
      <c r="E58" s="92">
        <f t="shared" si="0"/>
        <v>12710</v>
      </c>
      <c r="F58" s="109" t="s">
        <v>1064</v>
      </c>
      <c r="G58" s="96">
        <f t="shared" si="1"/>
        <v>7</v>
      </c>
      <c r="H58" s="110"/>
      <c r="I58" s="111"/>
      <c r="J58" s="111">
        <v>1</v>
      </c>
      <c r="K58" s="111">
        <v>1</v>
      </c>
      <c r="L58" s="111">
        <v>2</v>
      </c>
      <c r="M58" s="111"/>
      <c r="N58" s="111"/>
      <c r="O58" s="111"/>
      <c r="P58" s="111"/>
      <c r="Q58" s="111">
        <v>1</v>
      </c>
      <c r="R58" s="111">
        <v>1</v>
      </c>
      <c r="S58" s="111"/>
      <c r="T58" s="111"/>
      <c r="U58" s="111"/>
      <c r="V58" s="111">
        <v>1</v>
      </c>
      <c r="W58" s="111"/>
      <c r="X58" s="111"/>
      <c r="Y58" s="111"/>
      <c r="Z58" s="111"/>
      <c r="AA58" s="107" t="s">
        <v>483</v>
      </c>
      <c r="AB58" s="105" t="s">
        <v>272</v>
      </c>
      <c r="AC58" s="106" t="s">
        <v>145</v>
      </c>
    </row>
    <row r="59" spans="1:29" s="1" customFormat="1" ht="12" customHeight="1" x14ac:dyDescent="0.2">
      <c r="A59" s="112" t="s">
        <v>272</v>
      </c>
      <c r="B59" s="98" t="s">
        <v>990</v>
      </c>
      <c r="C59" s="99" t="s">
        <v>1347</v>
      </c>
      <c r="D59" s="100"/>
      <c r="E59" s="87">
        <f t="shared" si="0"/>
        <v>11980</v>
      </c>
      <c r="F59" s="101" t="s">
        <v>1064</v>
      </c>
      <c r="G59" s="95">
        <f t="shared" si="1"/>
        <v>6</v>
      </c>
      <c r="H59" s="102">
        <v>1</v>
      </c>
      <c r="I59" s="103"/>
      <c r="J59" s="104"/>
      <c r="K59" s="103"/>
      <c r="L59" s="104">
        <v>3</v>
      </c>
      <c r="M59" s="103"/>
      <c r="N59" s="104"/>
      <c r="O59" s="103"/>
      <c r="P59" s="104"/>
      <c r="Q59" s="103">
        <v>1</v>
      </c>
      <c r="R59" s="104">
        <v>1</v>
      </c>
      <c r="S59" s="103"/>
      <c r="T59" s="104"/>
      <c r="U59" s="103"/>
      <c r="V59" s="104"/>
      <c r="W59" s="103"/>
      <c r="X59" s="104"/>
      <c r="Y59" s="103"/>
      <c r="Z59" s="104"/>
      <c r="AA59" s="99" t="s">
        <v>1347</v>
      </c>
      <c r="AB59" s="112" t="s">
        <v>272</v>
      </c>
      <c r="AC59" s="98" t="s">
        <v>990</v>
      </c>
    </row>
    <row r="60" spans="1:29" s="1" customFormat="1" ht="12" customHeight="1" x14ac:dyDescent="0.2">
      <c r="A60" s="105" t="s">
        <v>272</v>
      </c>
      <c r="B60" s="106" t="s">
        <v>146</v>
      </c>
      <c r="C60" s="107" t="s">
        <v>1348</v>
      </c>
      <c r="D60" s="108"/>
      <c r="E60" s="92">
        <f t="shared" si="0"/>
        <v>13280</v>
      </c>
      <c r="F60" s="109" t="s">
        <v>1064</v>
      </c>
      <c r="G60" s="96">
        <f t="shared" si="1"/>
        <v>7</v>
      </c>
      <c r="H60" s="110">
        <v>1</v>
      </c>
      <c r="I60" s="111"/>
      <c r="J60" s="111"/>
      <c r="K60" s="111"/>
      <c r="L60" s="111">
        <v>3</v>
      </c>
      <c r="M60" s="111"/>
      <c r="N60" s="111"/>
      <c r="O60" s="111"/>
      <c r="P60" s="111"/>
      <c r="Q60" s="111">
        <v>1</v>
      </c>
      <c r="R60" s="111">
        <v>1</v>
      </c>
      <c r="S60" s="111"/>
      <c r="T60" s="111"/>
      <c r="U60" s="111"/>
      <c r="V60" s="111"/>
      <c r="W60" s="111"/>
      <c r="X60" s="111"/>
      <c r="Y60" s="111"/>
      <c r="Z60" s="111">
        <v>1</v>
      </c>
      <c r="AA60" s="107" t="s">
        <v>1348</v>
      </c>
      <c r="AB60" s="105" t="s">
        <v>272</v>
      </c>
      <c r="AC60" s="106" t="s">
        <v>146</v>
      </c>
    </row>
    <row r="61" spans="1:29" s="1" customFormat="1" ht="12" customHeight="1" x14ac:dyDescent="0.2">
      <c r="A61" s="112" t="s">
        <v>272</v>
      </c>
      <c r="B61" s="98" t="s">
        <v>147</v>
      </c>
      <c r="C61" s="99" t="s">
        <v>1349</v>
      </c>
      <c r="D61" s="100"/>
      <c r="E61" s="87">
        <f t="shared" si="0"/>
        <v>12980</v>
      </c>
      <c r="F61" s="101" t="s">
        <v>1064</v>
      </c>
      <c r="G61" s="95">
        <f t="shared" si="1"/>
        <v>7</v>
      </c>
      <c r="H61" s="102">
        <v>1</v>
      </c>
      <c r="I61" s="103"/>
      <c r="J61" s="104"/>
      <c r="K61" s="103"/>
      <c r="L61" s="104">
        <v>3</v>
      </c>
      <c r="M61" s="103"/>
      <c r="N61" s="104"/>
      <c r="O61" s="103"/>
      <c r="P61" s="104"/>
      <c r="Q61" s="103">
        <v>1</v>
      </c>
      <c r="R61" s="104">
        <v>1</v>
      </c>
      <c r="S61" s="103"/>
      <c r="T61" s="104"/>
      <c r="U61" s="103"/>
      <c r="V61" s="104">
        <v>1</v>
      </c>
      <c r="W61" s="103"/>
      <c r="X61" s="104"/>
      <c r="Y61" s="103"/>
      <c r="Z61" s="104"/>
      <c r="AA61" s="99" t="s">
        <v>1349</v>
      </c>
      <c r="AB61" s="112" t="s">
        <v>272</v>
      </c>
      <c r="AC61" s="98" t="s">
        <v>147</v>
      </c>
    </row>
    <row r="62" spans="1:29" s="1" customFormat="1" ht="12" customHeight="1" x14ac:dyDescent="0.2">
      <c r="A62" s="105" t="s">
        <v>272</v>
      </c>
      <c r="B62" s="106" t="s">
        <v>998</v>
      </c>
      <c r="C62" s="107" t="s">
        <v>1350</v>
      </c>
      <c r="D62" s="108" t="s">
        <v>648</v>
      </c>
      <c r="E62" s="92">
        <f>H62*H$4+I62*I$4+J62*J$4+K62*K$4+L62*L$4+M62*M$4+N62*N$4+O62*O$4+P62*P$4+Q62*Q$4+R62*R$4+S62*S$4+T62*T$4+U62*U$4+V62*V$4+W62*W$4+X62*X$4+Y62*Y$4+Z62*Z$4</f>
        <v>12050</v>
      </c>
      <c r="F62" s="109" t="s">
        <v>1064</v>
      </c>
      <c r="G62" s="96">
        <f t="shared" si="1"/>
        <v>6</v>
      </c>
      <c r="H62" s="110"/>
      <c r="I62" s="111">
        <v>1</v>
      </c>
      <c r="J62" s="111"/>
      <c r="K62" s="111"/>
      <c r="L62" s="111">
        <v>3</v>
      </c>
      <c r="M62" s="111"/>
      <c r="N62" s="111"/>
      <c r="O62" s="111"/>
      <c r="P62" s="111"/>
      <c r="Q62" s="111">
        <v>1</v>
      </c>
      <c r="R62" s="111">
        <v>1</v>
      </c>
      <c r="S62" s="111"/>
      <c r="T62" s="111"/>
      <c r="U62" s="111"/>
      <c r="V62" s="111"/>
      <c r="W62" s="111"/>
      <c r="X62" s="111"/>
      <c r="Y62" s="111"/>
      <c r="Z62" s="111"/>
      <c r="AA62" s="107" t="s">
        <v>1350</v>
      </c>
      <c r="AB62" s="105" t="s">
        <v>272</v>
      </c>
      <c r="AC62" s="106" t="s">
        <v>998</v>
      </c>
    </row>
    <row r="63" spans="1:29" s="1" customFormat="1" ht="12" customHeight="1" x14ac:dyDescent="0.2">
      <c r="A63" s="112" t="s">
        <v>272</v>
      </c>
      <c r="B63" s="98" t="s">
        <v>148</v>
      </c>
      <c r="C63" s="99" t="s">
        <v>1351</v>
      </c>
      <c r="D63" s="100"/>
      <c r="E63" s="87">
        <f t="shared" ref="E63:E97" si="2">H63*H$4+I63*I$4+J63*J$4+K63*K$4+L63*L$4+M63*M$4+N63*N$4+O63*O$4+P63*P$4+Q63*Q$4+R63*R$4+S63*S$4+T63*T$4+U63*U$4+V63*V$4+W63*W$4+X63*X$4+Y63*Y$4+Z63*Z$4</f>
        <v>13350</v>
      </c>
      <c r="F63" s="101" t="s">
        <v>1064</v>
      </c>
      <c r="G63" s="95">
        <f t="shared" si="1"/>
        <v>7</v>
      </c>
      <c r="H63" s="102"/>
      <c r="I63" s="103">
        <v>1</v>
      </c>
      <c r="J63" s="104"/>
      <c r="K63" s="103"/>
      <c r="L63" s="104">
        <v>3</v>
      </c>
      <c r="M63" s="103"/>
      <c r="N63" s="104"/>
      <c r="O63" s="103"/>
      <c r="P63" s="104"/>
      <c r="Q63" s="103">
        <v>1</v>
      </c>
      <c r="R63" s="104">
        <v>1</v>
      </c>
      <c r="S63" s="103"/>
      <c r="T63" s="104"/>
      <c r="U63" s="103"/>
      <c r="V63" s="104"/>
      <c r="W63" s="103"/>
      <c r="X63" s="104"/>
      <c r="Y63" s="103"/>
      <c r="Z63" s="104">
        <v>1</v>
      </c>
      <c r="AA63" s="99" t="s">
        <v>1351</v>
      </c>
      <c r="AB63" s="112" t="s">
        <v>272</v>
      </c>
      <c r="AC63" s="98" t="s">
        <v>148</v>
      </c>
    </row>
    <row r="64" spans="1:29" s="1" customFormat="1" ht="12" customHeight="1" x14ac:dyDescent="0.2">
      <c r="A64" s="105" t="s">
        <v>272</v>
      </c>
      <c r="B64" s="106" t="s">
        <v>149</v>
      </c>
      <c r="C64" s="107" t="s">
        <v>1352</v>
      </c>
      <c r="D64" s="108"/>
      <c r="E64" s="92">
        <f t="shared" si="2"/>
        <v>13050</v>
      </c>
      <c r="F64" s="109" t="s">
        <v>1064</v>
      </c>
      <c r="G64" s="96">
        <f t="shared" si="1"/>
        <v>7</v>
      </c>
      <c r="H64" s="110"/>
      <c r="I64" s="111">
        <v>1</v>
      </c>
      <c r="J64" s="111"/>
      <c r="K64" s="111"/>
      <c r="L64" s="111">
        <v>3</v>
      </c>
      <c r="M64" s="111"/>
      <c r="N64" s="111"/>
      <c r="O64" s="111"/>
      <c r="P64" s="111"/>
      <c r="Q64" s="111">
        <v>1</v>
      </c>
      <c r="R64" s="111">
        <v>1</v>
      </c>
      <c r="S64" s="111"/>
      <c r="T64" s="111"/>
      <c r="U64" s="111"/>
      <c r="V64" s="111">
        <v>1</v>
      </c>
      <c r="W64" s="111"/>
      <c r="X64" s="111"/>
      <c r="Y64" s="111"/>
      <c r="Z64" s="111"/>
      <c r="AA64" s="107" t="s">
        <v>1352</v>
      </c>
      <c r="AB64" s="105" t="s">
        <v>272</v>
      </c>
      <c r="AC64" s="106" t="s">
        <v>149</v>
      </c>
    </row>
    <row r="65" spans="1:29" s="1" customFormat="1" ht="12" customHeight="1" x14ac:dyDescent="0.2">
      <c r="A65" s="112" t="s">
        <v>272</v>
      </c>
      <c r="B65" s="98" t="s">
        <v>1005</v>
      </c>
      <c r="C65" s="99" t="s">
        <v>1353</v>
      </c>
      <c r="D65" s="100"/>
      <c r="E65" s="87">
        <f t="shared" si="2"/>
        <v>12080</v>
      </c>
      <c r="F65" s="101" t="s">
        <v>1064</v>
      </c>
      <c r="G65" s="95">
        <f t="shared" si="1"/>
        <v>6</v>
      </c>
      <c r="H65" s="102"/>
      <c r="I65" s="103"/>
      <c r="J65" s="104">
        <v>1</v>
      </c>
      <c r="K65" s="103"/>
      <c r="L65" s="104">
        <v>3</v>
      </c>
      <c r="M65" s="103"/>
      <c r="N65" s="104"/>
      <c r="O65" s="103"/>
      <c r="P65" s="104"/>
      <c r="Q65" s="103">
        <v>1</v>
      </c>
      <c r="R65" s="104">
        <v>1</v>
      </c>
      <c r="S65" s="103"/>
      <c r="T65" s="104"/>
      <c r="U65" s="103"/>
      <c r="V65" s="104"/>
      <c r="W65" s="103"/>
      <c r="X65" s="104"/>
      <c r="Y65" s="103"/>
      <c r="Z65" s="104"/>
      <c r="AA65" s="99" t="s">
        <v>1353</v>
      </c>
      <c r="AB65" s="112" t="s">
        <v>272</v>
      </c>
      <c r="AC65" s="98" t="s">
        <v>1005</v>
      </c>
    </row>
    <row r="66" spans="1:29" s="1" customFormat="1" ht="12" customHeight="1" x14ac:dyDescent="0.2">
      <c r="A66" s="105" t="s">
        <v>272</v>
      </c>
      <c r="B66" s="106" t="s">
        <v>150</v>
      </c>
      <c r="C66" s="107" t="s">
        <v>1354</v>
      </c>
      <c r="D66" s="108"/>
      <c r="E66" s="92">
        <f t="shared" si="2"/>
        <v>13380</v>
      </c>
      <c r="F66" s="109" t="s">
        <v>1064</v>
      </c>
      <c r="G66" s="96">
        <f t="shared" si="1"/>
        <v>7</v>
      </c>
      <c r="H66" s="110"/>
      <c r="I66" s="111"/>
      <c r="J66" s="111">
        <v>1</v>
      </c>
      <c r="K66" s="111"/>
      <c r="L66" s="111">
        <v>3</v>
      </c>
      <c r="M66" s="111"/>
      <c r="N66" s="111"/>
      <c r="O66" s="111"/>
      <c r="P66" s="111"/>
      <c r="Q66" s="111">
        <v>1</v>
      </c>
      <c r="R66" s="111">
        <v>1</v>
      </c>
      <c r="S66" s="111"/>
      <c r="T66" s="111"/>
      <c r="U66" s="111"/>
      <c r="V66" s="111"/>
      <c r="W66" s="111"/>
      <c r="X66" s="111"/>
      <c r="Y66" s="111"/>
      <c r="Z66" s="111">
        <v>1</v>
      </c>
      <c r="AA66" s="107" t="s">
        <v>1354</v>
      </c>
      <c r="AB66" s="105" t="s">
        <v>272</v>
      </c>
      <c r="AC66" s="106" t="s">
        <v>150</v>
      </c>
    </row>
    <row r="67" spans="1:29" s="1" customFormat="1" ht="12" customHeight="1" x14ac:dyDescent="0.2">
      <c r="A67" s="112" t="s">
        <v>272</v>
      </c>
      <c r="B67" s="98" t="s">
        <v>151</v>
      </c>
      <c r="C67" s="99" t="s">
        <v>1355</v>
      </c>
      <c r="D67" s="100"/>
      <c r="E67" s="87">
        <f t="shared" si="2"/>
        <v>13080</v>
      </c>
      <c r="F67" s="101" t="s">
        <v>1064</v>
      </c>
      <c r="G67" s="95">
        <f t="shared" si="1"/>
        <v>7</v>
      </c>
      <c r="H67" s="102"/>
      <c r="I67" s="103"/>
      <c r="J67" s="104">
        <v>1</v>
      </c>
      <c r="K67" s="103"/>
      <c r="L67" s="104">
        <v>3</v>
      </c>
      <c r="M67" s="103"/>
      <c r="N67" s="104"/>
      <c r="O67" s="103"/>
      <c r="P67" s="104"/>
      <c r="Q67" s="103">
        <v>1</v>
      </c>
      <c r="R67" s="104">
        <v>1</v>
      </c>
      <c r="S67" s="103"/>
      <c r="T67" s="104"/>
      <c r="U67" s="103"/>
      <c r="V67" s="104">
        <v>1</v>
      </c>
      <c r="W67" s="103"/>
      <c r="X67" s="104"/>
      <c r="Y67" s="103"/>
      <c r="Z67" s="104"/>
      <c r="AA67" s="99" t="s">
        <v>1355</v>
      </c>
      <c r="AB67" s="112" t="s">
        <v>272</v>
      </c>
      <c r="AC67" s="98" t="s">
        <v>151</v>
      </c>
    </row>
    <row r="68" spans="1:29" s="1" customFormat="1" ht="12" customHeight="1" x14ac:dyDescent="0.2">
      <c r="A68" s="105" t="s">
        <v>272</v>
      </c>
      <c r="B68" s="106" t="s">
        <v>1105</v>
      </c>
      <c r="C68" s="107" t="s">
        <v>1361</v>
      </c>
      <c r="D68" s="108"/>
      <c r="E68" s="92">
        <f t="shared" si="2"/>
        <v>4160</v>
      </c>
      <c r="F68" s="109" t="s">
        <v>1064</v>
      </c>
      <c r="G68" s="96">
        <f t="shared" si="1"/>
        <v>3</v>
      </c>
      <c r="H68" s="110"/>
      <c r="I68" s="111"/>
      <c r="J68" s="111"/>
      <c r="K68" s="111">
        <v>1</v>
      </c>
      <c r="L68" s="111"/>
      <c r="M68" s="111"/>
      <c r="N68" s="111">
        <v>1</v>
      </c>
      <c r="O68" s="111"/>
      <c r="P68" s="111"/>
      <c r="Q68" s="111"/>
      <c r="R68" s="111">
        <v>1</v>
      </c>
      <c r="S68" s="111"/>
      <c r="T68" s="111"/>
      <c r="U68" s="111"/>
      <c r="V68" s="111"/>
      <c r="W68" s="111"/>
      <c r="X68" s="111"/>
      <c r="Y68" s="111"/>
      <c r="Z68" s="111"/>
      <c r="AA68" s="107" t="s">
        <v>1361</v>
      </c>
      <c r="AB68" s="105" t="s">
        <v>272</v>
      </c>
      <c r="AC68" s="106" t="s">
        <v>152</v>
      </c>
    </row>
    <row r="69" spans="1:29" s="1" customFormat="1" ht="12" customHeight="1" x14ac:dyDescent="0.2">
      <c r="A69" s="112" t="s">
        <v>272</v>
      </c>
      <c r="B69" s="98" t="s">
        <v>153</v>
      </c>
      <c r="C69" s="99" t="s">
        <v>1362</v>
      </c>
      <c r="D69" s="100"/>
      <c r="E69" s="87">
        <f t="shared" si="2"/>
        <v>5080</v>
      </c>
      <c r="F69" s="101" t="s">
        <v>1064</v>
      </c>
      <c r="G69" s="95">
        <f t="shared" si="1"/>
        <v>4</v>
      </c>
      <c r="H69" s="102"/>
      <c r="I69" s="103"/>
      <c r="J69" s="104"/>
      <c r="K69" s="103">
        <v>1</v>
      </c>
      <c r="L69" s="104"/>
      <c r="M69" s="103"/>
      <c r="N69" s="104">
        <v>1</v>
      </c>
      <c r="O69" s="103"/>
      <c r="P69" s="104"/>
      <c r="Q69" s="103"/>
      <c r="R69" s="104">
        <v>1</v>
      </c>
      <c r="S69" s="103"/>
      <c r="T69" s="104"/>
      <c r="U69" s="103"/>
      <c r="V69" s="104"/>
      <c r="W69" s="103">
        <v>1</v>
      </c>
      <c r="X69" s="104"/>
      <c r="Y69" s="103"/>
      <c r="Z69" s="104"/>
      <c r="AA69" s="99" t="s">
        <v>1362</v>
      </c>
      <c r="AB69" s="112" t="s">
        <v>272</v>
      </c>
      <c r="AC69" s="98" t="s">
        <v>153</v>
      </c>
    </row>
    <row r="70" spans="1:29" s="1" customFormat="1" ht="12" customHeight="1" x14ac:dyDescent="0.2">
      <c r="A70" s="105" t="s">
        <v>272</v>
      </c>
      <c r="B70" s="106" t="s">
        <v>154</v>
      </c>
      <c r="C70" s="107" t="s">
        <v>1363</v>
      </c>
      <c r="D70" s="108"/>
      <c r="E70" s="92">
        <f t="shared" si="2"/>
        <v>4960</v>
      </c>
      <c r="F70" s="109" t="s">
        <v>1064</v>
      </c>
      <c r="G70" s="96">
        <f t="shared" ref="G70:G97" si="3">SUM(H70:Z70)</f>
        <v>4</v>
      </c>
      <c r="H70" s="110"/>
      <c r="I70" s="111"/>
      <c r="J70" s="111"/>
      <c r="K70" s="111">
        <v>1</v>
      </c>
      <c r="L70" s="111"/>
      <c r="M70" s="111"/>
      <c r="N70" s="111">
        <v>1</v>
      </c>
      <c r="O70" s="111"/>
      <c r="P70" s="111"/>
      <c r="Q70" s="111"/>
      <c r="R70" s="111">
        <v>1</v>
      </c>
      <c r="S70" s="111">
        <v>1</v>
      </c>
      <c r="T70" s="111"/>
      <c r="U70" s="111"/>
      <c r="V70" s="111"/>
      <c r="W70" s="111"/>
      <c r="X70" s="111"/>
      <c r="Y70" s="111"/>
      <c r="Z70" s="111"/>
      <c r="AA70" s="107" t="s">
        <v>1363</v>
      </c>
      <c r="AB70" s="105" t="s">
        <v>272</v>
      </c>
      <c r="AC70" s="106" t="s">
        <v>154</v>
      </c>
    </row>
    <row r="71" spans="1:29" s="1" customFormat="1" ht="12" customHeight="1" x14ac:dyDescent="0.2">
      <c r="A71" s="112" t="s">
        <v>272</v>
      </c>
      <c r="B71" s="98" t="s">
        <v>155</v>
      </c>
      <c r="C71" s="99" t="s">
        <v>1326</v>
      </c>
      <c r="D71" s="100"/>
      <c r="E71" s="87">
        <f t="shared" si="2"/>
        <v>4530</v>
      </c>
      <c r="F71" s="101" t="s">
        <v>1064</v>
      </c>
      <c r="G71" s="95">
        <f t="shared" si="3"/>
        <v>3</v>
      </c>
      <c r="H71" s="102"/>
      <c r="I71" s="103"/>
      <c r="J71" s="104"/>
      <c r="K71" s="103"/>
      <c r="L71" s="104">
        <v>1</v>
      </c>
      <c r="M71" s="103"/>
      <c r="N71" s="104">
        <v>1</v>
      </c>
      <c r="O71" s="103"/>
      <c r="P71" s="104"/>
      <c r="Q71" s="103"/>
      <c r="R71" s="104">
        <v>1</v>
      </c>
      <c r="S71" s="103"/>
      <c r="T71" s="104"/>
      <c r="U71" s="103"/>
      <c r="V71" s="104"/>
      <c r="W71" s="103"/>
      <c r="X71" s="104"/>
      <c r="Y71" s="103"/>
      <c r="Z71" s="104"/>
      <c r="AA71" s="99" t="s">
        <v>1326</v>
      </c>
      <c r="AB71" s="112" t="s">
        <v>272</v>
      </c>
      <c r="AC71" s="98" t="s">
        <v>155</v>
      </c>
    </row>
    <row r="72" spans="1:29" s="1" customFormat="1" ht="12" customHeight="1" x14ac:dyDescent="0.2">
      <c r="A72" s="105" t="s">
        <v>272</v>
      </c>
      <c r="B72" s="106" t="s">
        <v>156</v>
      </c>
      <c r="C72" s="107" t="s">
        <v>1327</v>
      </c>
      <c r="D72" s="108"/>
      <c r="E72" s="92">
        <f t="shared" si="2"/>
        <v>5450</v>
      </c>
      <c r="F72" s="109" t="s">
        <v>1064</v>
      </c>
      <c r="G72" s="96">
        <f t="shared" si="3"/>
        <v>4</v>
      </c>
      <c r="H72" s="110"/>
      <c r="I72" s="111"/>
      <c r="J72" s="111"/>
      <c r="K72" s="111"/>
      <c r="L72" s="111">
        <v>1</v>
      </c>
      <c r="M72" s="111"/>
      <c r="N72" s="111">
        <v>1</v>
      </c>
      <c r="O72" s="111"/>
      <c r="P72" s="111"/>
      <c r="Q72" s="111"/>
      <c r="R72" s="111">
        <v>1</v>
      </c>
      <c r="S72" s="111"/>
      <c r="T72" s="111"/>
      <c r="U72" s="111"/>
      <c r="V72" s="111"/>
      <c r="W72" s="111">
        <v>1</v>
      </c>
      <c r="X72" s="111"/>
      <c r="Y72" s="111"/>
      <c r="Z72" s="111"/>
      <c r="AA72" s="107" t="s">
        <v>1327</v>
      </c>
      <c r="AB72" s="105" t="s">
        <v>272</v>
      </c>
      <c r="AC72" s="106" t="s">
        <v>156</v>
      </c>
    </row>
    <row r="73" spans="1:29" s="1" customFormat="1" ht="12" customHeight="1" x14ac:dyDescent="0.2">
      <c r="A73" s="112" t="s">
        <v>272</v>
      </c>
      <c r="B73" s="98" t="s">
        <v>157</v>
      </c>
      <c r="C73" s="99" t="s">
        <v>1328</v>
      </c>
      <c r="D73" s="100"/>
      <c r="E73" s="87">
        <f t="shared" si="2"/>
        <v>5330</v>
      </c>
      <c r="F73" s="101" t="s">
        <v>1064</v>
      </c>
      <c r="G73" s="95">
        <f t="shared" si="3"/>
        <v>4</v>
      </c>
      <c r="H73" s="102"/>
      <c r="I73" s="103"/>
      <c r="J73" s="104"/>
      <c r="K73" s="103"/>
      <c r="L73" s="104">
        <v>1</v>
      </c>
      <c r="M73" s="103"/>
      <c r="N73" s="104">
        <v>1</v>
      </c>
      <c r="O73" s="103"/>
      <c r="P73" s="104"/>
      <c r="Q73" s="103"/>
      <c r="R73" s="104">
        <v>1</v>
      </c>
      <c r="S73" s="103">
        <v>1</v>
      </c>
      <c r="T73" s="104"/>
      <c r="U73" s="103"/>
      <c r="V73" s="104"/>
      <c r="W73" s="103"/>
      <c r="X73" s="104"/>
      <c r="Y73" s="103"/>
      <c r="Z73" s="104"/>
      <c r="AA73" s="99" t="s">
        <v>1328</v>
      </c>
      <c r="AB73" s="112" t="s">
        <v>272</v>
      </c>
      <c r="AC73" s="98" t="s">
        <v>157</v>
      </c>
    </row>
    <row r="74" spans="1:29" s="1" customFormat="1" ht="12" customHeight="1" x14ac:dyDescent="0.2">
      <c r="A74" s="105" t="s">
        <v>272</v>
      </c>
      <c r="B74" s="106" t="s">
        <v>158</v>
      </c>
      <c r="C74" s="107" t="s">
        <v>1249</v>
      </c>
      <c r="D74" s="108"/>
      <c r="E74" s="92">
        <f t="shared" si="2"/>
        <v>7720</v>
      </c>
      <c r="F74" s="109" t="s">
        <v>1064</v>
      </c>
      <c r="G74" s="96">
        <f t="shared" si="3"/>
        <v>5</v>
      </c>
      <c r="H74" s="110"/>
      <c r="I74" s="111"/>
      <c r="J74" s="111"/>
      <c r="K74" s="111">
        <v>3</v>
      </c>
      <c r="L74" s="111"/>
      <c r="M74" s="111"/>
      <c r="N74" s="111"/>
      <c r="O74" s="111"/>
      <c r="P74" s="111">
        <v>1</v>
      </c>
      <c r="Q74" s="111"/>
      <c r="R74" s="111">
        <v>1</v>
      </c>
      <c r="S74" s="111"/>
      <c r="T74" s="111"/>
      <c r="U74" s="111"/>
      <c r="V74" s="111"/>
      <c r="W74" s="111"/>
      <c r="X74" s="111"/>
      <c r="Y74" s="111"/>
      <c r="Z74" s="111"/>
      <c r="AA74" s="107" t="s">
        <v>1249</v>
      </c>
      <c r="AB74" s="105" t="s">
        <v>272</v>
      </c>
      <c r="AC74" s="106" t="s">
        <v>158</v>
      </c>
    </row>
    <row r="75" spans="1:29" s="1" customFormat="1" ht="12" customHeight="1" x14ac:dyDescent="0.2">
      <c r="A75" s="112" t="s">
        <v>272</v>
      </c>
      <c r="B75" s="98" t="s">
        <v>159</v>
      </c>
      <c r="C75" s="99" t="s">
        <v>1250</v>
      </c>
      <c r="D75" s="100"/>
      <c r="E75" s="87">
        <f t="shared" si="2"/>
        <v>8970</v>
      </c>
      <c r="F75" s="101" t="s">
        <v>1064</v>
      </c>
      <c r="G75" s="95">
        <f t="shared" si="3"/>
        <v>6</v>
      </c>
      <c r="H75" s="102"/>
      <c r="I75" s="103"/>
      <c r="J75" s="104"/>
      <c r="K75" s="103">
        <v>3</v>
      </c>
      <c r="L75" s="104"/>
      <c r="M75" s="103"/>
      <c r="N75" s="104"/>
      <c r="O75" s="103"/>
      <c r="P75" s="104">
        <v>1</v>
      </c>
      <c r="Q75" s="103"/>
      <c r="R75" s="104">
        <v>1</v>
      </c>
      <c r="S75" s="103"/>
      <c r="T75" s="104"/>
      <c r="U75" s="103"/>
      <c r="V75" s="104"/>
      <c r="W75" s="103"/>
      <c r="X75" s="104"/>
      <c r="Y75" s="103">
        <v>1</v>
      </c>
      <c r="Z75" s="104"/>
      <c r="AA75" s="99" t="s">
        <v>1250</v>
      </c>
      <c r="AB75" s="112" t="s">
        <v>272</v>
      </c>
      <c r="AC75" s="98" t="s">
        <v>159</v>
      </c>
    </row>
    <row r="76" spans="1:29" s="1" customFormat="1" ht="12" customHeight="1" x14ac:dyDescent="0.2">
      <c r="A76" s="105" t="s">
        <v>272</v>
      </c>
      <c r="B76" s="106" t="s">
        <v>160</v>
      </c>
      <c r="C76" s="107" t="s">
        <v>887</v>
      </c>
      <c r="D76" s="108"/>
      <c r="E76" s="92">
        <f t="shared" si="2"/>
        <v>8670</v>
      </c>
      <c r="F76" s="109" t="s">
        <v>1064</v>
      </c>
      <c r="G76" s="96">
        <f t="shared" si="3"/>
        <v>6</v>
      </c>
      <c r="H76" s="110"/>
      <c r="I76" s="111"/>
      <c r="J76" s="111"/>
      <c r="K76" s="111">
        <v>3</v>
      </c>
      <c r="L76" s="111"/>
      <c r="M76" s="111"/>
      <c r="N76" s="111"/>
      <c r="O76" s="111"/>
      <c r="P76" s="111">
        <v>1</v>
      </c>
      <c r="Q76" s="111"/>
      <c r="R76" s="111">
        <v>1</v>
      </c>
      <c r="S76" s="111"/>
      <c r="T76" s="111"/>
      <c r="U76" s="111">
        <v>1</v>
      </c>
      <c r="V76" s="111"/>
      <c r="W76" s="111"/>
      <c r="X76" s="111"/>
      <c r="Y76" s="111"/>
      <c r="Z76" s="111"/>
      <c r="AA76" s="107" t="s">
        <v>887</v>
      </c>
      <c r="AB76" s="105" t="s">
        <v>272</v>
      </c>
      <c r="AC76" s="106" t="s">
        <v>160</v>
      </c>
    </row>
    <row r="77" spans="1:29" s="1" customFormat="1" ht="12" customHeight="1" x14ac:dyDescent="0.2">
      <c r="A77" s="112" t="s">
        <v>272</v>
      </c>
      <c r="B77" s="98" t="s">
        <v>161</v>
      </c>
      <c r="C77" s="99" t="s">
        <v>888</v>
      </c>
      <c r="D77" s="100"/>
      <c r="E77" s="87">
        <f t="shared" si="2"/>
        <v>6530</v>
      </c>
      <c r="F77" s="101" t="s">
        <v>1064</v>
      </c>
      <c r="G77" s="95">
        <f t="shared" si="3"/>
        <v>4</v>
      </c>
      <c r="H77" s="102"/>
      <c r="I77" s="103"/>
      <c r="J77" s="104"/>
      <c r="K77" s="103">
        <v>1</v>
      </c>
      <c r="L77" s="104">
        <v>1</v>
      </c>
      <c r="M77" s="103"/>
      <c r="N77" s="104"/>
      <c r="O77" s="103">
        <v>1</v>
      </c>
      <c r="P77" s="104"/>
      <c r="Q77" s="103"/>
      <c r="R77" s="104">
        <v>1</v>
      </c>
      <c r="S77" s="103"/>
      <c r="T77" s="104"/>
      <c r="U77" s="103"/>
      <c r="V77" s="104"/>
      <c r="W77" s="103"/>
      <c r="X77" s="104"/>
      <c r="Y77" s="103"/>
      <c r="Z77" s="104"/>
      <c r="AA77" s="99" t="s">
        <v>888</v>
      </c>
      <c r="AB77" s="112" t="s">
        <v>272</v>
      </c>
      <c r="AC77" s="98" t="s">
        <v>161</v>
      </c>
    </row>
    <row r="78" spans="1:29" s="1" customFormat="1" ht="12" customHeight="1" x14ac:dyDescent="0.2">
      <c r="A78" s="105" t="s">
        <v>272</v>
      </c>
      <c r="B78" s="106" t="s">
        <v>162</v>
      </c>
      <c r="C78" s="107" t="s">
        <v>889</v>
      </c>
      <c r="D78" s="108"/>
      <c r="E78" s="92">
        <f t="shared" si="2"/>
        <v>7680</v>
      </c>
      <c r="F78" s="109" t="s">
        <v>1064</v>
      </c>
      <c r="G78" s="96">
        <f t="shared" si="3"/>
        <v>5</v>
      </c>
      <c r="H78" s="110"/>
      <c r="I78" s="111"/>
      <c r="J78" s="111"/>
      <c r="K78" s="111">
        <v>1</v>
      </c>
      <c r="L78" s="111">
        <v>1</v>
      </c>
      <c r="M78" s="111"/>
      <c r="N78" s="111"/>
      <c r="O78" s="111">
        <v>1</v>
      </c>
      <c r="P78" s="111"/>
      <c r="Q78" s="111"/>
      <c r="R78" s="111">
        <v>1</v>
      </c>
      <c r="S78" s="111"/>
      <c r="T78" s="111"/>
      <c r="U78" s="111"/>
      <c r="V78" s="111"/>
      <c r="W78" s="111"/>
      <c r="X78" s="111">
        <v>1</v>
      </c>
      <c r="Y78" s="111"/>
      <c r="Z78" s="111"/>
      <c r="AA78" s="107" t="s">
        <v>889</v>
      </c>
      <c r="AB78" s="105" t="s">
        <v>272</v>
      </c>
      <c r="AC78" s="106" t="s">
        <v>162</v>
      </c>
    </row>
    <row r="79" spans="1:29" s="1" customFormat="1" ht="12" customHeight="1" x14ac:dyDescent="0.2">
      <c r="A79" s="112" t="s">
        <v>272</v>
      </c>
      <c r="B79" s="98" t="s">
        <v>163</v>
      </c>
      <c r="C79" s="99" t="s">
        <v>81</v>
      </c>
      <c r="D79" s="100"/>
      <c r="E79" s="87">
        <f t="shared" si="2"/>
        <v>7430</v>
      </c>
      <c r="F79" s="101" t="s">
        <v>1064</v>
      </c>
      <c r="G79" s="95">
        <f t="shared" si="3"/>
        <v>5</v>
      </c>
      <c r="H79" s="102"/>
      <c r="I79" s="103"/>
      <c r="J79" s="104"/>
      <c r="K79" s="103">
        <v>1</v>
      </c>
      <c r="L79" s="104">
        <v>1</v>
      </c>
      <c r="M79" s="103"/>
      <c r="N79" s="104"/>
      <c r="O79" s="103">
        <v>1</v>
      </c>
      <c r="P79" s="104"/>
      <c r="Q79" s="103"/>
      <c r="R79" s="104">
        <v>1</v>
      </c>
      <c r="S79" s="103"/>
      <c r="T79" s="104">
        <v>1</v>
      </c>
      <c r="U79" s="103"/>
      <c r="V79" s="104"/>
      <c r="W79" s="103"/>
      <c r="X79" s="104"/>
      <c r="Y79" s="103"/>
      <c r="Z79" s="104"/>
      <c r="AA79" s="99" t="s">
        <v>81</v>
      </c>
      <c r="AB79" s="112" t="s">
        <v>272</v>
      </c>
      <c r="AC79" s="98" t="s">
        <v>163</v>
      </c>
    </row>
    <row r="80" spans="1:29" s="1" customFormat="1" ht="12" customHeight="1" x14ac:dyDescent="0.2">
      <c r="A80" s="105" t="s">
        <v>272</v>
      </c>
      <c r="B80" s="106" t="s">
        <v>164</v>
      </c>
      <c r="C80" s="107" t="s">
        <v>94</v>
      </c>
      <c r="D80" s="108"/>
      <c r="E80" s="92">
        <f t="shared" si="2"/>
        <v>6900</v>
      </c>
      <c r="F80" s="109" t="s">
        <v>1064</v>
      </c>
      <c r="G80" s="96">
        <f t="shared" si="3"/>
        <v>4</v>
      </c>
      <c r="H80" s="110"/>
      <c r="I80" s="111"/>
      <c r="J80" s="111"/>
      <c r="K80" s="111"/>
      <c r="L80" s="111">
        <v>2</v>
      </c>
      <c r="M80" s="111"/>
      <c r="N80" s="111"/>
      <c r="O80" s="111">
        <v>1</v>
      </c>
      <c r="P80" s="111"/>
      <c r="Q80" s="111"/>
      <c r="R80" s="111">
        <v>1</v>
      </c>
      <c r="S80" s="111"/>
      <c r="T80" s="111"/>
      <c r="U80" s="111"/>
      <c r="V80" s="111"/>
      <c r="W80" s="111"/>
      <c r="X80" s="111"/>
      <c r="Y80" s="111"/>
      <c r="Z80" s="111"/>
      <c r="AA80" s="107" t="s">
        <v>94</v>
      </c>
      <c r="AB80" s="105" t="s">
        <v>272</v>
      </c>
      <c r="AC80" s="106" t="s">
        <v>164</v>
      </c>
    </row>
    <row r="81" spans="1:29" s="1" customFormat="1" ht="12" customHeight="1" x14ac:dyDescent="0.2">
      <c r="A81" s="112" t="s">
        <v>272</v>
      </c>
      <c r="B81" s="98" t="s">
        <v>165</v>
      </c>
      <c r="C81" s="99" t="s">
        <v>230</v>
      </c>
      <c r="D81" s="100"/>
      <c r="E81" s="87">
        <f t="shared" si="2"/>
        <v>8050</v>
      </c>
      <c r="F81" s="101" t="s">
        <v>1064</v>
      </c>
      <c r="G81" s="95">
        <f t="shared" si="3"/>
        <v>5</v>
      </c>
      <c r="H81" s="102"/>
      <c r="I81" s="103"/>
      <c r="J81" s="104"/>
      <c r="K81" s="103"/>
      <c r="L81" s="104">
        <v>2</v>
      </c>
      <c r="M81" s="103"/>
      <c r="N81" s="104"/>
      <c r="O81" s="103">
        <v>1</v>
      </c>
      <c r="P81" s="104"/>
      <c r="Q81" s="103"/>
      <c r="R81" s="104">
        <v>1</v>
      </c>
      <c r="S81" s="103"/>
      <c r="T81" s="104"/>
      <c r="U81" s="103"/>
      <c r="V81" s="104"/>
      <c r="W81" s="103"/>
      <c r="X81" s="104">
        <v>1</v>
      </c>
      <c r="Y81" s="103"/>
      <c r="Z81" s="104"/>
      <c r="AA81" s="99" t="s">
        <v>230</v>
      </c>
      <c r="AB81" s="112" t="s">
        <v>272</v>
      </c>
      <c r="AC81" s="98" t="s">
        <v>165</v>
      </c>
    </row>
    <row r="82" spans="1:29" s="1" customFormat="1" ht="12" customHeight="1" x14ac:dyDescent="0.2">
      <c r="A82" s="105" t="s">
        <v>272</v>
      </c>
      <c r="B82" s="106" t="s">
        <v>166</v>
      </c>
      <c r="C82" s="107" t="s">
        <v>231</v>
      </c>
      <c r="D82" s="108"/>
      <c r="E82" s="92">
        <f t="shared" si="2"/>
        <v>7800</v>
      </c>
      <c r="F82" s="109" t="s">
        <v>1064</v>
      </c>
      <c r="G82" s="96">
        <f t="shared" si="3"/>
        <v>5</v>
      </c>
      <c r="H82" s="110"/>
      <c r="I82" s="111"/>
      <c r="J82" s="111"/>
      <c r="K82" s="111"/>
      <c r="L82" s="111">
        <v>2</v>
      </c>
      <c r="M82" s="111"/>
      <c r="N82" s="111"/>
      <c r="O82" s="111">
        <v>1</v>
      </c>
      <c r="P82" s="111"/>
      <c r="Q82" s="111"/>
      <c r="R82" s="111">
        <v>1</v>
      </c>
      <c r="S82" s="111"/>
      <c r="T82" s="111">
        <v>1</v>
      </c>
      <c r="U82" s="111"/>
      <c r="V82" s="111"/>
      <c r="W82" s="111"/>
      <c r="X82" s="111"/>
      <c r="Y82" s="111"/>
      <c r="Z82" s="111"/>
      <c r="AA82" s="107" t="s">
        <v>231</v>
      </c>
      <c r="AB82" s="105" t="s">
        <v>272</v>
      </c>
      <c r="AC82" s="106" t="s">
        <v>166</v>
      </c>
    </row>
    <row r="83" spans="1:29" s="1" customFormat="1" ht="12" customHeight="1" x14ac:dyDescent="0.2">
      <c r="A83" s="112" t="s">
        <v>272</v>
      </c>
      <c r="B83" s="98" t="s">
        <v>167</v>
      </c>
      <c r="C83" s="99" t="s">
        <v>232</v>
      </c>
      <c r="D83" s="100"/>
      <c r="E83" s="87">
        <f t="shared" si="2"/>
        <v>9410</v>
      </c>
      <c r="F83" s="101" t="s">
        <v>1064</v>
      </c>
      <c r="G83" s="95">
        <f t="shared" si="3"/>
        <v>6</v>
      </c>
      <c r="H83" s="102"/>
      <c r="I83" s="103"/>
      <c r="J83" s="104"/>
      <c r="K83" s="103">
        <v>4</v>
      </c>
      <c r="L83" s="104"/>
      <c r="M83" s="103"/>
      <c r="N83" s="104"/>
      <c r="O83" s="103"/>
      <c r="P83" s="104"/>
      <c r="Q83" s="103">
        <v>1</v>
      </c>
      <c r="R83" s="104">
        <v>1</v>
      </c>
      <c r="S83" s="103"/>
      <c r="T83" s="104"/>
      <c r="U83" s="103"/>
      <c r="V83" s="104"/>
      <c r="W83" s="103"/>
      <c r="X83" s="104"/>
      <c r="Y83" s="103"/>
      <c r="Z83" s="104"/>
      <c r="AA83" s="99" t="s">
        <v>232</v>
      </c>
      <c r="AB83" s="112" t="s">
        <v>272</v>
      </c>
      <c r="AC83" s="98" t="s">
        <v>167</v>
      </c>
    </row>
    <row r="84" spans="1:29" s="1" customFormat="1" ht="12" customHeight="1" x14ac:dyDescent="0.2">
      <c r="A84" s="105" t="s">
        <v>272</v>
      </c>
      <c r="B84" s="106" t="s">
        <v>168</v>
      </c>
      <c r="C84" s="107" t="s">
        <v>233</v>
      </c>
      <c r="D84" s="108"/>
      <c r="E84" s="92">
        <f t="shared" si="2"/>
        <v>10710</v>
      </c>
      <c r="F84" s="109" t="s">
        <v>1064</v>
      </c>
      <c r="G84" s="96">
        <f t="shared" si="3"/>
        <v>7</v>
      </c>
      <c r="H84" s="110"/>
      <c r="I84" s="111"/>
      <c r="J84" s="111"/>
      <c r="K84" s="111">
        <v>4</v>
      </c>
      <c r="L84" s="111"/>
      <c r="M84" s="111"/>
      <c r="N84" s="111"/>
      <c r="O84" s="111"/>
      <c r="P84" s="111"/>
      <c r="Q84" s="111">
        <v>1</v>
      </c>
      <c r="R84" s="111">
        <v>1</v>
      </c>
      <c r="S84" s="111"/>
      <c r="T84" s="111"/>
      <c r="U84" s="111"/>
      <c r="V84" s="111"/>
      <c r="W84" s="111"/>
      <c r="X84" s="111"/>
      <c r="Y84" s="111"/>
      <c r="Z84" s="111">
        <v>1</v>
      </c>
      <c r="AA84" s="107" t="s">
        <v>233</v>
      </c>
      <c r="AB84" s="105" t="s">
        <v>272</v>
      </c>
      <c r="AC84" s="106" t="s">
        <v>168</v>
      </c>
    </row>
    <row r="85" spans="1:29" s="1" customFormat="1" ht="12" customHeight="1" x14ac:dyDescent="0.2">
      <c r="A85" s="112" t="s">
        <v>272</v>
      </c>
      <c r="B85" s="98" t="s">
        <v>169</v>
      </c>
      <c r="C85" s="99" t="s">
        <v>234</v>
      </c>
      <c r="D85" s="100"/>
      <c r="E85" s="87">
        <f t="shared" si="2"/>
        <v>10410</v>
      </c>
      <c r="F85" s="101" t="s">
        <v>1064</v>
      </c>
      <c r="G85" s="95">
        <f t="shared" si="3"/>
        <v>7</v>
      </c>
      <c r="H85" s="102"/>
      <c r="I85" s="103"/>
      <c r="J85" s="104"/>
      <c r="K85" s="103">
        <v>4</v>
      </c>
      <c r="L85" s="104"/>
      <c r="M85" s="103"/>
      <c r="N85" s="104"/>
      <c r="O85" s="103"/>
      <c r="P85" s="104"/>
      <c r="Q85" s="103">
        <v>1</v>
      </c>
      <c r="R85" s="104">
        <v>1</v>
      </c>
      <c r="S85" s="103"/>
      <c r="T85" s="104"/>
      <c r="U85" s="103"/>
      <c r="V85" s="104">
        <v>1</v>
      </c>
      <c r="W85" s="103"/>
      <c r="X85" s="104"/>
      <c r="Y85" s="103"/>
      <c r="Z85" s="104"/>
      <c r="AA85" s="99" t="s">
        <v>234</v>
      </c>
      <c r="AB85" s="112" t="s">
        <v>272</v>
      </c>
      <c r="AC85" s="98" t="s">
        <v>169</v>
      </c>
    </row>
    <row r="86" spans="1:29" s="1" customFormat="1" ht="12" customHeight="1" x14ac:dyDescent="0.2">
      <c r="A86" s="105" t="s">
        <v>272</v>
      </c>
      <c r="B86" s="106" t="s">
        <v>1387</v>
      </c>
      <c r="C86" s="107" t="s">
        <v>313</v>
      </c>
      <c r="D86" s="108"/>
      <c r="E86" s="92">
        <f t="shared" si="2"/>
        <v>8460</v>
      </c>
      <c r="F86" s="109" t="s">
        <v>1064</v>
      </c>
      <c r="G86" s="96">
        <f t="shared" si="3"/>
        <v>5</v>
      </c>
      <c r="H86" s="110"/>
      <c r="I86" s="111"/>
      <c r="J86" s="111"/>
      <c r="K86" s="111">
        <v>1</v>
      </c>
      <c r="L86" s="111">
        <v>2</v>
      </c>
      <c r="M86" s="111"/>
      <c r="N86" s="111"/>
      <c r="O86" s="111"/>
      <c r="P86" s="111">
        <v>1</v>
      </c>
      <c r="Q86" s="111"/>
      <c r="R86" s="111">
        <v>1</v>
      </c>
      <c r="S86" s="111"/>
      <c r="T86" s="111"/>
      <c r="U86" s="111"/>
      <c r="V86" s="111"/>
      <c r="W86" s="111"/>
      <c r="X86" s="111"/>
      <c r="Y86" s="111"/>
      <c r="Z86" s="111"/>
      <c r="AA86" s="107" t="s">
        <v>313</v>
      </c>
      <c r="AB86" s="105" t="s">
        <v>272</v>
      </c>
      <c r="AC86" s="106" t="s">
        <v>1387</v>
      </c>
    </row>
    <row r="87" spans="1:29" s="1" customFormat="1" ht="12" customHeight="1" x14ac:dyDescent="0.2">
      <c r="A87" s="112" t="s">
        <v>272</v>
      </c>
      <c r="B87" s="98" t="s">
        <v>170</v>
      </c>
      <c r="C87" s="99" t="s">
        <v>314</v>
      </c>
      <c r="D87" s="100"/>
      <c r="E87" s="87">
        <f t="shared" si="2"/>
        <v>9710</v>
      </c>
      <c r="F87" s="101" t="s">
        <v>1064</v>
      </c>
      <c r="G87" s="95">
        <f t="shared" si="3"/>
        <v>6</v>
      </c>
      <c r="H87" s="102"/>
      <c r="I87" s="103"/>
      <c r="J87" s="104"/>
      <c r="K87" s="103">
        <v>1</v>
      </c>
      <c r="L87" s="104">
        <v>2</v>
      </c>
      <c r="M87" s="103"/>
      <c r="N87" s="104"/>
      <c r="O87" s="103"/>
      <c r="P87" s="104">
        <v>1</v>
      </c>
      <c r="Q87" s="103"/>
      <c r="R87" s="104">
        <v>1</v>
      </c>
      <c r="S87" s="103"/>
      <c r="T87" s="104"/>
      <c r="U87" s="103"/>
      <c r="V87" s="104"/>
      <c r="W87" s="103"/>
      <c r="X87" s="104"/>
      <c r="Y87" s="103">
        <v>1</v>
      </c>
      <c r="Z87" s="104"/>
      <c r="AA87" s="99" t="s">
        <v>314</v>
      </c>
      <c r="AB87" s="112" t="s">
        <v>272</v>
      </c>
      <c r="AC87" s="98" t="s">
        <v>170</v>
      </c>
    </row>
    <row r="88" spans="1:29" s="1" customFormat="1" ht="12" customHeight="1" x14ac:dyDescent="0.2">
      <c r="A88" s="105" t="s">
        <v>272</v>
      </c>
      <c r="B88" s="106" t="s">
        <v>171</v>
      </c>
      <c r="C88" s="107" t="s">
        <v>315</v>
      </c>
      <c r="D88" s="108"/>
      <c r="E88" s="92">
        <f t="shared" si="2"/>
        <v>9410</v>
      </c>
      <c r="F88" s="109" t="s">
        <v>1064</v>
      </c>
      <c r="G88" s="96">
        <f t="shared" si="3"/>
        <v>6</v>
      </c>
      <c r="H88" s="110"/>
      <c r="I88" s="111"/>
      <c r="J88" s="111"/>
      <c r="K88" s="111">
        <v>1</v>
      </c>
      <c r="L88" s="111">
        <v>2</v>
      </c>
      <c r="M88" s="111"/>
      <c r="N88" s="111"/>
      <c r="O88" s="111"/>
      <c r="P88" s="111">
        <v>1</v>
      </c>
      <c r="Q88" s="111"/>
      <c r="R88" s="111">
        <v>1</v>
      </c>
      <c r="S88" s="111"/>
      <c r="T88" s="111"/>
      <c r="U88" s="111">
        <v>1</v>
      </c>
      <c r="V88" s="111"/>
      <c r="W88" s="111"/>
      <c r="X88" s="111"/>
      <c r="Y88" s="111"/>
      <c r="Z88" s="111"/>
      <c r="AA88" s="107" t="s">
        <v>315</v>
      </c>
      <c r="AB88" s="105" t="s">
        <v>272</v>
      </c>
      <c r="AC88" s="106" t="s">
        <v>171</v>
      </c>
    </row>
    <row r="89" spans="1:29" s="1" customFormat="1" ht="12" customHeight="1" x14ac:dyDescent="0.2">
      <c r="A89" s="112" t="s">
        <v>272</v>
      </c>
      <c r="B89" s="98" t="s">
        <v>172</v>
      </c>
      <c r="C89" s="99" t="s">
        <v>509</v>
      </c>
      <c r="D89" s="100"/>
      <c r="E89" s="87">
        <f t="shared" si="2"/>
        <v>8830</v>
      </c>
      <c r="F89" s="101" t="s">
        <v>1064</v>
      </c>
      <c r="G89" s="95">
        <f t="shared" si="3"/>
        <v>5</v>
      </c>
      <c r="H89" s="102"/>
      <c r="I89" s="103"/>
      <c r="J89" s="104"/>
      <c r="K89" s="103"/>
      <c r="L89" s="104">
        <v>3</v>
      </c>
      <c r="M89" s="103"/>
      <c r="N89" s="104"/>
      <c r="O89" s="103"/>
      <c r="P89" s="104">
        <v>1</v>
      </c>
      <c r="Q89" s="103"/>
      <c r="R89" s="104">
        <v>1</v>
      </c>
      <c r="S89" s="103"/>
      <c r="T89" s="104"/>
      <c r="U89" s="103"/>
      <c r="V89" s="104"/>
      <c r="W89" s="103"/>
      <c r="X89" s="104"/>
      <c r="Y89" s="103"/>
      <c r="Z89" s="104"/>
      <c r="AA89" s="99" t="s">
        <v>509</v>
      </c>
      <c r="AB89" s="112" t="s">
        <v>272</v>
      </c>
      <c r="AC89" s="98" t="s">
        <v>172</v>
      </c>
    </row>
    <row r="90" spans="1:29" s="1" customFormat="1" ht="12" customHeight="1" x14ac:dyDescent="0.2">
      <c r="A90" s="105" t="s">
        <v>272</v>
      </c>
      <c r="B90" s="106" t="s">
        <v>173</v>
      </c>
      <c r="C90" s="107" t="s">
        <v>1345</v>
      </c>
      <c r="D90" s="108"/>
      <c r="E90" s="92">
        <f t="shared" si="2"/>
        <v>10080</v>
      </c>
      <c r="F90" s="109" t="s">
        <v>1064</v>
      </c>
      <c r="G90" s="96">
        <f t="shared" si="3"/>
        <v>6</v>
      </c>
      <c r="H90" s="110"/>
      <c r="I90" s="111"/>
      <c r="J90" s="111"/>
      <c r="K90" s="111"/>
      <c r="L90" s="111">
        <v>3</v>
      </c>
      <c r="M90" s="111"/>
      <c r="N90" s="111"/>
      <c r="O90" s="111"/>
      <c r="P90" s="111">
        <v>1</v>
      </c>
      <c r="Q90" s="111"/>
      <c r="R90" s="111">
        <v>1</v>
      </c>
      <c r="S90" s="111"/>
      <c r="T90" s="111"/>
      <c r="U90" s="111"/>
      <c r="V90" s="111"/>
      <c r="W90" s="111"/>
      <c r="X90" s="111"/>
      <c r="Y90" s="111">
        <v>1</v>
      </c>
      <c r="Z90" s="111"/>
      <c r="AA90" s="107" t="s">
        <v>1345</v>
      </c>
      <c r="AB90" s="105" t="s">
        <v>272</v>
      </c>
      <c r="AC90" s="106" t="s">
        <v>173</v>
      </c>
    </row>
    <row r="91" spans="1:29" s="1" customFormat="1" ht="12" customHeight="1" x14ac:dyDescent="0.2">
      <c r="A91" s="112" t="s">
        <v>272</v>
      </c>
      <c r="B91" s="98" t="s">
        <v>174</v>
      </c>
      <c r="C91" s="99" t="s">
        <v>1346</v>
      </c>
      <c r="D91" s="100"/>
      <c r="E91" s="87">
        <f t="shared" si="2"/>
        <v>9780</v>
      </c>
      <c r="F91" s="101" t="s">
        <v>1064</v>
      </c>
      <c r="G91" s="95">
        <f t="shared" si="3"/>
        <v>6</v>
      </c>
      <c r="H91" s="102"/>
      <c r="I91" s="103"/>
      <c r="J91" s="104"/>
      <c r="K91" s="103"/>
      <c r="L91" s="104">
        <v>3</v>
      </c>
      <c r="M91" s="103"/>
      <c r="N91" s="104"/>
      <c r="O91" s="103"/>
      <c r="P91" s="104">
        <v>1</v>
      </c>
      <c r="Q91" s="103"/>
      <c r="R91" s="104">
        <v>1</v>
      </c>
      <c r="S91" s="103"/>
      <c r="T91" s="104"/>
      <c r="U91" s="103">
        <v>1</v>
      </c>
      <c r="V91" s="104"/>
      <c r="W91" s="103"/>
      <c r="X91" s="104"/>
      <c r="Y91" s="103"/>
      <c r="Z91" s="104"/>
      <c r="AA91" s="99" t="s">
        <v>1346</v>
      </c>
      <c r="AB91" s="112" t="s">
        <v>272</v>
      </c>
      <c r="AC91" s="98" t="s">
        <v>174</v>
      </c>
    </row>
    <row r="92" spans="1:29" s="1" customFormat="1" ht="12" customHeight="1" x14ac:dyDescent="0.2">
      <c r="A92" s="105" t="s">
        <v>272</v>
      </c>
      <c r="B92" s="106" t="s">
        <v>1021</v>
      </c>
      <c r="C92" s="107" t="s">
        <v>1335</v>
      </c>
      <c r="D92" s="108"/>
      <c r="E92" s="92">
        <f t="shared" si="2"/>
        <v>10520</v>
      </c>
      <c r="F92" s="109" t="s">
        <v>1064</v>
      </c>
      <c r="G92" s="96">
        <f t="shared" si="3"/>
        <v>6</v>
      </c>
      <c r="H92" s="110"/>
      <c r="I92" s="111"/>
      <c r="J92" s="111"/>
      <c r="K92" s="111">
        <v>1</v>
      </c>
      <c r="L92" s="111">
        <v>3</v>
      </c>
      <c r="M92" s="111"/>
      <c r="N92" s="111"/>
      <c r="O92" s="111"/>
      <c r="P92" s="111"/>
      <c r="Q92" s="111">
        <v>1</v>
      </c>
      <c r="R92" s="111">
        <v>1</v>
      </c>
      <c r="S92" s="111"/>
      <c r="T92" s="111"/>
      <c r="U92" s="111"/>
      <c r="V92" s="111"/>
      <c r="W92" s="111"/>
      <c r="X92" s="111"/>
      <c r="Y92" s="111"/>
      <c r="Z92" s="111"/>
      <c r="AA92" s="107" t="s">
        <v>1335</v>
      </c>
      <c r="AB92" s="105" t="s">
        <v>272</v>
      </c>
      <c r="AC92" s="106" t="s">
        <v>1021</v>
      </c>
    </row>
    <row r="93" spans="1:29" s="1" customFormat="1" ht="12" customHeight="1" x14ac:dyDescent="0.2">
      <c r="A93" s="112" t="s">
        <v>272</v>
      </c>
      <c r="B93" s="98" t="s">
        <v>175</v>
      </c>
      <c r="C93" s="99" t="s">
        <v>1336</v>
      </c>
      <c r="D93" s="100"/>
      <c r="E93" s="87">
        <f t="shared" si="2"/>
        <v>11820</v>
      </c>
      <c r="F93" s="101" t="s">
        <v>1064</v>
      </c>
      <c r="G93" s="95">
        <f t="shared" si="3"/>
        <v>7</v>
      </c>
      <c r="H93" s="102"/>
      <c r="I93" s="103"/>
      <c r="J93" s="104"/>
      <c r="K93" s="103">
        <v>1</v>
      </c>
      <c r="L93" s="104">
        <v>3</v>
      </c>
      <c r="M93" s="103"/>
      <c r="N93" s="104"/>
      <c r="O93" s="103"/>
      <c r="P93" s="104"/>
      <c r="Q93" s="103">
        <v>1</v>
      </c>
      <c r="R93" s="104">
        <v>1</v>
      </c>
      <c r="S93" s="103"/>
      <c r="T93" s="104"/>
      <c r="U93" s="103"/>
      <c r="V93" s="104"/>
      <c r="W93" s="103"/>
      <c r="X93" s="104"/>
      <c r="Y93" s="103"/>
      <c r="Z93" s="104">
        <v>1</v>
      </c>
      <c r="AA93" s="99" t="s">
        <v>1336</v>
      </c>
      <c r="AB93" s="112" t="s">
        <v>272</v>
      </c>
      <c r="AC93" s="98" t="s">
        <v>175</v>
      </c>
    </row>
    <row r="94" spans="1:29" s="1" customFormat="1" ht="12" customHeight="1" x14ac:dyDescent="0.2">
      <c r="A94" s="105" t="s">
        <v>272</v>
      </c>
      <c r="B94" s="106" t="s">
        <v>176</v>
      </c>
      <c r="C94" s="107" t="s">
        <v>1337</v>
      </c>
      <c r="D94" s="108"/>
      <c r="E94" s="92">
        <f t="shared" si="2"/>
        <v>11520</v>
      </c>
      <c r="F94" s="109" t="s">
        <v>1064</v>
      </c>
      <c r="G94" s="96">
        <f t="shared" si="3"/>
        <v>7</v>
      </c>
      <c r="H94" s="110"/>
      <c r="I94" s="111"/>
      <c r="J94" s="111"/>
      <c r="K94" s="111">
        <v>1</v>
      </c>
      <c r="L94" s="111">
        <v>3</v>
      </c>
      <c r="M94" s="111"/>
      <c r="N94" s="111"/>
      <c r="O94" s="111"/>
      <c r="P94" s="111"/>
      <c r="Q94" s="111">
        <v>1</v>
      </c>
      <c r="R94" s="111">
        <v>1</v>
      </c>
      <c r="S94" s="111"/>
      <c r="T94" s="111"/>
      <c r="U94" s="111"/>
      <c r="V94" s="111">
        <v>1</v>
      </c>
      <c r="W94" s="111"/>
      <c r="X94" s="111"/>
      <c r="Y94" s="111"/>
      <c r="Z94" s="111"/>
      <c r="AA94" s="107" t="s">
        <v>1337</v>
      </c>
      <c r="AB94" s="105" t="s">
        <v>272</v>
      </c>
      <c r="AC94" s="106" t="s">
        <v>176</v>
      </c>
    </row>
    <row r="95" spans="1:29" s="1" customFormat="1" ht="12" customHeight="1" x14ac:dyDescent="0.2">
      <c r="A95" s="112" t="s">
        <v>272</v>
      </c>
      <c r="B95" s="98" t="s">
        <v>177</v>
      </c>
      <c r="C95" s="99" t="s">
        <v>1358</v>
      </c>
      <c r="D95" s="100"/>
      <c r="E95" s="87">
        <f t="shared" si="2"/>
        <v>10890</v>
      </c>
      <c r="F95" s="101" t="s">
        <v>1064</v>
      </c>
      <c r="G95" s="95">
        <f t="shared" si="3"/>
        <v>6</v>
      </c>
      <c r="H95" s="102"/>
      <c r="I95" s="103"/>
      <c r="J95" s="104"/>
      <c r="K95" s="103"/>
      <c r="L95" s="104">
        <v>4</v>
      </c>
      <c r="M95" s="103"/>
      <c r="N95" s="104"/>
      <c r="O95" s="103"/>
      <c r="P95" s="104"/>
      <c r="Q95" s="103">
        <v>1</v>
      </c>
      <c r="R95" s="104">
        <v>1</v>
      </c>
      <c r="S95" s="103"/>
      <c r="T95" s="104"/>
      <c r="U95" s="103"/>
      <c r="V95" s="104"/>
      <c r="W95" s="103"/>
      <c r="X95" s="104"/>
      <c r="Y95" s="103"/>
      <c r="Z95" s="104"/>
      <c r="AA95" s="99" t="s">
        <v>1358</v>
      </c>
      <c r="AB95" s="112" t="s">
        <v>272</v>
      </c>
      <c r="AC95" s="98" t="s">
        <v>177</v>
      </c>
    </row>
    <row r="96" spans="1:29" s="1" customFormat="1" ht="12" customHeight="1" x14ac:dyDescent="0.2">
      <c r="A96" s="105" t="s">
        <v>272</v>
      </c>
      <c r="B96" s="106" t="s">
        <v>178</v>
      </c>
      <c r="C96" s="107" t="s">
        <v>1359</v>
      </c>
      <c r="D96" s="108"/>
      <c r="E96" s="92">
        <f t="shared" si="2"/>
        <v>12190</v>
      </c>
      <c r="F96" s="109" t="s">
        <v>1064</v>
      </c>
      <c r="G96" s="96">
        <f t="shared" si="3"/>
        <v>7</v>
      </c>
      <c r="H96" s="110"/>
      <c r="I96" s="111"/>
      <c r="J96" s="111"/>
      <c r="K96" s="111"/>
      <c r="L96" s="111">
        <v>4</v>
      </c>
      <c r="M96" s="111"/>
      <c r="N96" s="111"/>
      <c r="O96" s="111"/>
      <c r="P96" s="111"/>
      <c r="Q96" s="111">
        <v>1</v>
      </c>
      <c r="R96" s="111">
        <v>1</v>
      </c>
      <c r="S96" s="111"/>
      <c r="T96" s="111"/>
      <c r="U96" s="111"/>
      <c r="V96" s="111"/>
      <c r="W96" s="111"/>
      <c r="X96" s="111"/>
      <c r="Y96" s="111"/>
      <c r="Z96" s="111">
        <v>1</v>
      </c>
      <c r="AA96" s="107" t="s">
        <v>1359</v>
      </c>
      <c r="AB96" s="105" t="s">
        <v>272</v>
      </c>
      <c r="AC96" s="106" t="s">
        <v>178</v>
      </c>
    </row>
    <row r="97" spans="1:29" s="1" customFormat="1" ht="12" customHeight="1" x14ac:dyDescent="0.2">
      <c r="A97" s="153" t="s">
        <v>272</v>
      </c>
      <c r="B97" s="154" t="s">
        <v>179</v>
      </c>
      <c r="C97" s="155" t="s">
        <v>1360</v>
      </c>
      <c r="D97" s="156"/>
      <c r="E97" s="157">
        <f t="shared" si="2"/>
        <v>11890</v>
      </c>
      <c r="F97" s="158" t="s">
        <v>1064</v>
      </c>
      <c r="G97" s="159">
        <f t="shared" si="3"/>
        <v>7</v>
      </c>
      <c r="H97" s="160"/>
      <c r="I97" s="161"/>
      <c r="J97" s="162"/>
      <c r="K97" s="161"/>
      <c r="L97" s="162">
        <v>4</v>
      </c>
      <c r="M97" s="161"/>
      <c r="N97" s="162"/>
      <c r="O97" s="161"/>
      <c r="P97" s="162"/>
      <c r="Q97" s="161">
        <v>1</v>
      </c>
      <c r="R97" s="162">
        <v>1</v>
      </c>
      <c r="S97" s="161"/>
      <c r="T97" s="162"/>
      <c r="U97" s="161"/>
      <c r="V97" s="162">
        <v>1</v>
      </c>
      <c r="W97" s="161"/>
      <c r="X97" s="162"/>
      <c r="Y97" s="161"/>
      <c r="Z97" s="162"/>
      <c r="AA97" s="155" t="s">
        <v>1360</v>
      </c>
      <c r="AB97" s="153" t="s">
        <v>272</v>
      </c>
      <c r="AC97" s="154" t="s">
        <v>179</v>
      </c>
    </row>
    <row r="98" spans="1:29" s="1" customFormat="1" ht="12" customHeight="1" x14ac:dyDescent="0.2">
      <c r="A98" s="133" t="s">
        <v>243</v>
      </c>
      <c r="B98" s="69"/>
      <c r="C98" s="69"/>
      <c r="D98" s="129" t="s">
        <v>642</v>
      </c>
      <c r="E98" s="60" t="s">
        <v>42</v>
      </c>
      <c r="F98" s="72"/>
      <c r="G98" s="193" t="s">
        <v>61</v>
      </c>
      <c r="H98" s="70">
        <f>H4</f>
        <v>2940</v>
      </c>
      <c r="I98" s="74">
        <f t="shared" ref="I98:Z98" si="4">I4</f>
        <v>3010</v>
      </c>
      <c r="J98" s="70">
        <f t="shared" si="4"/>
        <v>3040</v>
      </c>
      <c r="K98" s="74">
        <f t="shared" si="4"/>
        <v>1480</v>
      </c>
      <c r="L98" s="70">
        <f t="shared" si="4"/>
        <v>1850</v>
      </c>
      <c r="M98" s="74">
        <f t="shared" si="4"/>
        <v>380</v>
      </c>
      <c r="N98" s="70">
        <f t="shared" si="4"/>
        <v>1550</v>
      </c>
      <c r="O98" s="74">
        <f t="shared" si="4"/>
        <v>2070</v>
      </c>
      <c r="P98" s="70">
        <f t="shared" si="4"/>
        <v>2150</v>
      </c>
      <c r="Q98" s="74">
        <f t="shared" si="4"/>
        <v>2360</v>
      </c>
      <c r="R98" s="70">
        <f t="shared" si="4"/>
        <v>1130</v>
      </c>
      <c r="S98" s="74">
        <f t="shared" si="4"/>
        <v>800</v>
      </c>
      <c r="T98" s="70">
        <f t="shared" si="4"/>
        <v>900</v>
      </c>
      <c r="U98" s="74">
        <f t="shared" si="4"/>
        <v>950</v>
      </c>
      <c r="V98" s="70">
        <f t="shared" si="4"/>
        <v>1000</v>
      </c>
      <c r="W98" s="74">
        <f t="shared" si="4"/>
        <v>920</v>
      </c>
      <c r="X98" s="70">
        <f t="shared" si="4"/>
        <v>1150</v>
      </c>
      <c r="Y98" s="74">
        <f t="shared" si="4"/>
        <v>1250</v>
      </c>
      <c r="Z98" s="70">
        <f t="shared" si="4"/>
        <v>1300</v>
      </c>
      <c r="AA98" s="71"/>
      <c r="AB98" s="68"/>
      <c r="AC98" s="71"/>
    </row>
    <row r="99" spans="1:29" s="1" customFormat="1" ht="77.25" customHeight="1" x14ac:dyDescent="0.2">
      <c r="A99" s="3"/>
      <c r="B99" s="56" t="s">
        <v>359</v>
      </c>
      <c r="C99" s="195" t="s">
        <v>133</v>
      </c>
      <c r="D99" s="195"/>
      <c r="E99" s="24" t="s">
        <v>4</v>
      </c>
      <c r="F99" s="46"/>
      <c r="G99" s="184"/>
      <c r="H99" s="47" t="s">
        <v>1311</v>
      </c>
      <c r="I99" s="73" t="s">
        <v>1313</v>
      </c>
      <c r="J99" s="47" t="s">
        <v>1315</v>
      </c>
      <c r="K99" s="73" t="s">
        <v>1317</v>
      </c>
      <c r="L99" s="47" t="s">
        <v>1319</v>
      </c>
      <c r="M99" s="73" t="s">
        <v>1057</v>
      </c>
      <c r="N99" s="47" t="s">
        <v>49</v>
      </c>
      <c r="O99" s="73" t="s">
        <v>50</v>
      </c>
      <c r="P99" s="47" t="s">
        <v>51</v>
      </c>
      <c r="Q99" s="73" t="s">
        <v>52</v>
      </c>
      <c r="R99" s="47" t="s">
        <v>48</v>
      </c>
      <c r="S99" s="73" t="s">
        <v>53</v>
      </c>
      <c r="T99" s="47" t="s">
        <v>54</v>
      </c>
      <c r="U99" s="73" t="s">
        <v>965</v>
      </c>
      <c r="V99" s="47" t="s">
        <v>966</v>
      </c>
      <c r="W99" s="73" t="s">
        <v>967</v>
      </c>
      <c r="X99" s="47" t="s">
        <v>968</v>
      </c>
      <c r="Y99" s="73" t="s">
        <v>969</v>
      </c>
      <c r="Z99" s="47" t="s">
        <v>970</v>
      </c>
      <c r="AB99" s="3"/>
    </row>
    <row r="100" spans="1:29" s="1" customFormat="1" ht="12" customHeight="1" x14ac:dyDescent="0.2">
      <c r="A100" s="113"/>
      <c r="B100" s="85"/>
      <c r="C100" s="86"/>
      <c r="D100" s="100"/>
      <c r="E100" s="87"/>
      <c r="F100" s="87"/>
      <c r="G100" s="163"/>
      <c r="H100" s="114"/>
      <c r="I100" s="114"/>
      <c r="J100" s="114"/>
      <c r="K100" s="114"/>
      <c r="L100" s="114"/>
      <c r="M100" s="114"/>
      <c r="N100" s="114"/>
      <c r="O100" s="114"/>
      <c r="P100" s="114"/>
      <c r="Q100" s="114"/>
      <c r="R100" s="114"/>
      <c r="S100" s="114"/>
      <c r="T100" s="114"/>
      <c r="U100" s="114"/>
      <c r="V100" s="114"/>
      <c r="W100" s="114"/>
      <c r="X100" s="114"/>
      <c r="Y100" s="114"/>
      <c r="Z100" s="114"/>
      <c r="AA100" s="86"/>
      <c r="AB100" s="113"/>
      <c r="AC100" s="113"/>
    </row>
    <row r="101" spans="1:29" s="1" customFormat="1" ht="12" customHeight="1" x14ac:dyDescent="0.2">
      <c r="A101" s="113"/>
      <c r="B101" s="85"/>
      <c r="C101" s="86"/>
      <c r="D101" s="100"/>
      <c r="E101" s="87"/>
      <c r="F101" s="87"/>
      <c r="G101" s="163"/>
      <c r="H101" s="114"/>
      <c r="I101" s="114"/>
      <c r="J101" s="114"/>
      <c r="K101" s="114"/>
      <c r="L101" s="114"/>
      <c r="M101" s="114"/>
      <c r="N101" s="114"/>
      <c r="O101" s="114"/>
      <c r="P101" s="114"/>
      <c r="Q101" s="114"/>
      <c r="R101" s="114"/>
      <c r="S101" s="114"/>
      <c r="T101" s="114"/>
      <c r="U101" s="114"/>
      <c r="V101" s="114"/>
      <c r="W101" s="114"/>
      <c r="X101" s="114"/>
      <c r="Y101" s="114"/>
      <c r="Z101" s="114"/>
      <c r="AA101" s="86"/>
      <c r="AB101" s="113"/>
      <c r="AC101" s="113"/>
    </row>
    <row r="102" spans="1:29" ht="12" customHeight="1" x14ac:dyDescent="0.15">
      <c r="A102" s="115"/>
      <c r="B102" s="116"/>
      <c r="C102" s="116"/>
      <c r="D102" s="100"/>
      <c r="E102" s="115"/>
      <c r="F102" s="115"/>
      <c r="G102" s="127"/>
      <c r="H102" s="115"/>
      <c r="I102" s="115"/>
      <c r="J102" s="115"/>
      <c r="K102" s="115"/>
      <c r="L102" s="115"/>
      <c r="M102" s="115"/>
      <c r="N102" s="115"/>
      <c r="O102" s="115"/>
      <c r="P102" s="115"/>
      <c r="Q102" s="115"/>
      <c r="R102" s="115"/>
      <c r="S102" s="115"/>
      <c r="T102" s="115"/>
      <c r="U102" s="115"/>
      <c r="V102" s="115"/>
      <c r="W102" s="115"/>
      <c r="X102" s="115"/>
      <c r="Y102" s="115"/>
      <c r="Z102" s="115"/>
      <c r="AA102" s="86"/>
      <c r="AB102" s="115"/>
      <c r="AC102" s="115"/>
    </row>
    <row r="103" spans="1:29" ht="12" customHeight="1" x14ac:dyDescent="0.15">
      <c r="A103" s="115"/>
      <c r="B103" s="117"/>
      <c r="C103" s="117"/>
      <c r="D103" s="100"/>
      <c r="E103" s="115"/>
      <c r="F103" s="115"/>
      <c r="G103" s="127"/>
      <c r="H103" s="115"/>
      <c r="I103" s="115"/>
      <c r="J103" s="115"/>
      <c r="K103" s="115"/>
      <c r="L103" s="115"/>
      <c r="M103" s="115"/>
      <c r="N103" s="115"/>
      <c r="O103" s="115"/>
      <c r="P103" s="115"/>
      <c r="Q103" s="115"/>
      <c r="R103" s="115"/>
      <c r="S103" s="115"/>
      <c r="T103" s="115"/>
      <c r="U103" s="115"/>
      <c r="V103" s="115"/>
      <c r="W103" s="115"/>
      <c r="X103" s="115"/>
      <c r="Y103" s="115"/>
      <c r="Z103" s="115"/>
      <c r="AA103" s="86"/>
      <c r="AB103" s="115"/>
      <c r="AC103" s="115"/>
    </row>
    <row r="104" spans="1:29" ht="12" customHeight="1" x14ac:dyDescent="0.15">
      <c r="A104" s="115"/>
      <c r="B104" s="117"/>
      <c r="C104" s="117"/>
      <c r="D104" s="100"/>
      <c r="E104" s="115"/>
      <c r="F104" s="115"/>
      <c r="G104" s="127"/>
      <c r="H104" s="115"/>
      <c r="I104" s="115"/>
      <c r="J104" s="115"/>
      <c r="K104" s="115"/>
      <c r="L104" s="115"/>
      <c r="M104" s="115"/>
      <c r="N104" s="115"/>
      <c r="O104" s="115"/>
      <c r="P104" s="115"/>
      <c r="Q104" s="115"/>
      <c r="R104" s="115"/>
      <c r="S104" s="115"/>
      <c r="T104" s="115"/>
      <c r="U104" s="115"/>
      <c r="V104" s="115"/>
      <c r="W104" s="115"/>
      <c r="X104" s="115"/>
      <c r="Y104" s="115"/>
      <c r="Z104" s="115"/>
      <c r="AA104" s="86"/>
      <c r="AB104" s="115"/>
      <c r="AC104" s="115"/>
    </row>
    <row r="105" spans="1:29" ht="12" customHeight="1" x14ac:dyDescent="0.15">
      <c r="A105" s="115"/>
      <c r="B105" s="118"/>
      <c r="C105" s="118"/>
      <c r="D105" s="100"/>
      <c r="E105" s="115"/>
      <c r="F105" s="115"/>
      <c r="G105" s="127"/>
      <c r="H105" s="115"/>
      <c r="I105" s="115"/>
      <c r="J105" s="115"/>
      <c r="K105" s="115"/>
      <c r="L105" s="115"/>
      <c r="M105" s="115"/>
      <c r="N105" s="115"/>
      <c r="O105" s="115"/>
      <c r="P105" s="115"/>
      <c r="Q105" s="115"/>
      <c r="R105" s="115"/>
      <c r="S105" s="115"/>
      <c r="T105" s="115"/>
      <c r="U105" s="115"/>
      <c r="V105" s="115"/>
      <c r="W105" s="115"/>
      <c r="X105" s="115"/>
      <c r="Y105" s="115"/>
      <c r="Z105" s="115"/>
      <c r="AA105" s="86"/>
      <c r="AB105" s="115"/>
      <c r="AC105" s="115"/>
    </row>
    <row r="106" spans="1:29" ht="12" customHeight="1" x14ac:dyDescent="0.15">
      <c r="A106" s="115"/>
      <c r="B106" s="115"/>
      <c r="C106" s="115"/>
      <c r="D106" s="100"/>
      <c r="E106" s="115"/>
      <c r="F106" s="119"/>
      <c r="G106" s="127"/>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row>
    <row r="107" spans="1:29" ht="12" customHeight="1" x14ac:dyDescent="0.15">
      <c r="A107" s="115"/>
      <c r="B107" s="115"/>
      <c r="C107" s="115"/>
      <c r="D107" s="100"/>
      <c r="E107" s="115"/>
      <c r="F107" s="119"/>
      <c r="G107" s="127"/>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row>
    <row r="108" spans="1:29" ht="12" customHeight="1" x14ac:dyDescent="0.15">
      <c r="A108" s="115"/>
      <c r="B108" s="115"/>
      <c r="C108" s="115"/>
      <c r="D108" s="100"/>
      <c r="E108" s="115"/>
      <c r="F108" s="119"/>
      <c r="G108" s="127"/>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row>
    <row r="109" spans="1:29" ht="12" customHeight="1" x14ac:dyDescent="0.15">
      <c r="A109" s="115"/>
      <c r="B109" s="115"/>
      <c r="C109" s="115"/>
      <c r="D109" s="100"/>
      <c r="E109" s="115"/>
      <c r="F109" s="119"/>
      <c r="G109" s="127"/>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row>
    <row r="110" spans="1:29" ht="12" customHeight="1" x14ac:dyDescent="0.15">
      <c r="A110" s="115"/>
      <c r="B110" s="115"/>
      <c r="C110" s="115"/>
      <c r="D110" s="100"/>
      <c r="E110" s="115"/>
      <c r="F110" s="119"/>
      <c r="G110" s="127"/>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row>
    <row r="111" spans="1:29" ht="12" customHeight="1" x14ac:dyDescent="0.15">
      <c r="A111" s="115"/>
      <c r="B111" s="115"/>
      <c r="C111" s="115"/>
      <c r="D111" s="100"/>
      <c r="E111" s="115"/>
      <c r="F111" s="119"/>
      <c r="G111" s="127"/>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row>
    <row r="112" spans="1:29" ht="12" customHeight="1" x14ac:dyDescent="0.15">
      <c r="A112" s="115"/>
      <c r="B112" s="115"/>
      <c r="C112" s="115"/>
      <c r="D112" s="100"/>
      <c r="E112" s="115"/>
      <c r="F112" s="119"/>
      <c r="G112" s="127"/>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row>
    <row r="113" spans="1:29" ht="12" customHeight="1" x14ac:dyDescent="0.15">
      <c r="A113" s="115"/>
      <c r="B113" s="115"/>
      <c r="C113" s="115"/>
      <c r="D113" s="100"/>
      <c r="E113" s="115"/>
      <c r="F113" s="119"/>
      <c r="G113" s="127"/>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row>
    <row r="114" spans="1:29" ht="12" customHeight="1" x14ac:dyDescent="0.15">
      <c r="A114" s="115"/>
      <c r="B114" s="115"/>
      <c r="C114" s="115"/>
      <c r="D114" s="100"/>
      <c r="E114" s="115"/>
      <c r="F114" s="119"/>
      <c r="G114" s="127"/>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row>
    <row r="115" spans="1:29" ht="12" customHeight="1" x14ac:dyDescent="0.15">
      <c r="A115" s="115"/>
      <c r="B115" s="115"/>
      <c r="C115" s="115"/>
      <c r="D115" s="100"/>
      <c r="E115" s="115"/>
      <c r="F115" s="119"/>
      <c r="G115" s="127"/>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row>
    <row r="116" spans="1:29" ht="12" customHeight="1" x14ac:dyDescent="0.15">
      <c r="A116" s="115"/>
      <c r="B116" s="115"/>
      <c r="C116" s="115"/>
      <c r="D116" s="100"/>
      <c r="E116" s="115"/>
      <c r="F116" s="119"/>
      <c r="G116" s="127"/>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row>
    <row r="117" spans="1:29" ht="12" customHeight="1" x14ac:dyDescent="0.15">
      <c r="A117" s="115"/>
      <c r="B117" s="115"/>
      <c r="C117" s="115"/>
      <c r="D117" s="100"/>
      <c r="E117" s="115"/>
      <c r="F117" s="119"/>
      <c r="G117" s="127"/>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row>
    <row r="118" spans="1:29" ht="12" customHeight="1" x14ac:dyDescent="0.15">
      <c r="A118" s="115"/>
      <c r="B118" s="115"/>
      <c r="C118" s="115"/>
      <c r="D118" s="100"/>
      <c r="E118" s="115"/>
      <c r="F118" s="119"/>
      <c r="G118" s="127"/>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row>
    <row r="119" spans="1:29" ht="12" customHeight="1" x14ac:dyDescent="0.15">
      <c r="A119" s="115"/>
      <c r="B119" s="115"/>
      <c r="C119" s="115"/>
      <c r="D119" s="100"/>
      <c r="E119" s="115"/>
      <c r="F119" s="119"/>
      <c r="G119" s="127"/>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row>
    <row r="120" spans="1:29" ht="12" customHeight="1" x14ac:dyDescent="0.15">
      <c r="A120" s="115"/>
      <c r="B120" s="115"/>
      <c r="C120" s="115"/>
      <c r="D120" s="100"/>
      <c r="E120" s="115"/>
      <c r="F120" s="119"/>
      <c r="G120" s="127"/>
      <c r="H120" s="115"/>
      <c r="I120" s="115"/>
      <c r="J120" s="115"/>
      <c r="K120" s="115"/>
      <c r="L120" s="115"/>
      <c r="M120" s="115"/>
      <c r="N120" s="115"/>
      <c r="O120" s="115"/>
      <c r="P120" s="115"/>
      <c r="Q120" s="115"/>
      <c r="R120" s="115"/>
      <c r="S120" s="115"/>
      <c r="T120" s="115"/>
      <c r="U120" s="115"/>
      <c r="V120" s="115"/>
      <c r="W120" s="115"/>
      <c r="X120" s="115"/>
      <c r="Y120" s="115"/>
      <c r="Z120" s="115"/>
      <c r="AA120" s="115"/>
      <c r="AB120" s="115"/>
      <c r="AC120" s="115"/>
    </row>
    <row r="121" spans="1:29" ht="12" customHeight="1" x14ac:dyDescent="0.15">
      <c r="A121" s="115"/>
      <c r="B121" s="115"/>
      <c r="C121" s="115"/>
      <c r="D121" s="100"/>
      <c r="E121" s="115"/>
      <c r="F121" s="119"/>
      <c r="G121" s="127"/>
      <c r="H121" s="115"/>
      <c r="I121" s="115"/>
      <c r="J121" s="115"/>
      <c r="K121" s="115"/>
      <c r="L121" s="115"/>
      <c r="M121" s="115"/>
      <c r="N121" s="115"/>
      <c r="O121" s="115"/>
      <c r="P121" s="115"/>
      <c r="Q121" s="115"/>
      <c r="R121" s="115"/>
      <c r="S121" s="115"/>
      <c r="T121" s="115"/>
      <c r="U121" s="115"/>
      <c r="V121" s="115"/>
      <c r="W121" s="115"/>
      <c r="X121" s="115"/>
      <c r="Y121" s="115"/>
      <c r="Z121" s="115"/>
      <c r="AA121" s="115"/>
      <c r="AB121" s="115"/>
      <c r="AC121" s="115"/>
    </row>
    <row r="122" spans="1:29" ht="12" customHeight="1" x14ac:dyDescent="0.15">
      <c r="A122" s="115"/>
      <c r="B122" s="115"/>
      <c r="C122" s="115"/>
      <c r="D122" s="100"/>
      <c r="E122" s="115"/>
      <c r="F122" s="119"/>
      <c r="G122" s="127"/>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row>
    <row r="123" spans="1:29" ht="12" customHeight="1" x14ac:dyDescent="0.15">
      <c r="A123" s="115"/>
      <c r="B123" s="115"/>
      <c r="C123" s="115"/>
      <c r="D123" s="100"/>
      <c r="E123" s="115"/>
      <c r="F123" s="119"/>
      <c r="G123" s="127"/>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row>
    <row r="124" spans="1:29" ht="12" customHeight="1" x14ac:dyDescent="0.15">
      <c r="A124" s="115"/>
      <c r="B124" s="115"/>
      <c r="C124" s="115"/>
      <c r="D124" s="100"/>
      <c r="E124" s="115"/>
      <c r="F124" s="119"/>
      <c r="G124" s="127"/>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row>
    <row r="125" spans="1:29" ht="12" customHeight="1" x14ac:dyDescent="0.15">
      <c r="A125" s="115"/>
      <c r="B125" s="115"/>
      <c r="C125" s="115"/>
      <c r="D125" s="100"/>
      <c r="E125" s="115"/>
      <c r="F125" s="119"/>
      <c r="G125" s="127"/>
      <c r="H125" s="115"/>
      <c r="I125" s="115"/>
      <c r="J125" s="115"/>
      <c r="K125" s="115"/>
      <c r="L125" s="115"/>
      <c r="M125" s="115"/>
      <c r="N125" s="115"/>
      <c r="O125" s="115"/>
      <c r="P125" s="115"/>
      <c r="Q125" s="115"/>
      <c r="R125" s="115"/>
      <c r="S125" s="115"/>
      <c r="T125" s="115"/>
      <c r="U125" s="115"/>
      <c r="V125" s="115"/>
      <c r="W125" s="115"/>
      <c r="X125" s="115"/>
      <c r="Y125" s="115"/>
      <c r="Z125" s="115"/>
      <c r="AA125" s="115"/>
      <c r="AB125" s="115"/>
      <c r="AC125" s="115"/>
    </row>
    <row r="126" spans="1:29" ht="12" customHeight="1" x14ac:dyDescent="0.15">
      <c r="A126" s="115"/>
      <c r="B126" s="115"/>
      <c r="C126" s="115"/>
      <c r="D126" s="100"/>
      <c r="E126" s="115"/>
      <c r="F126" s="119"/>
      <c r="G126" s="127"/>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row>
    <row r="127" spans="1:29" ht="12" customHeight="1" x14ac:dyDescent="0.15">
      <c r="A127" s="115"/>
      <c r="B127" s="115"/>
      <c r="C127" s="115"/>
      <c r="D127" s="100"/>
      <c r="E127" s="115"/>
      <c r="F127" s="119"/>
      <c r="G127" s="127"/>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row>
    <row r="128" spans="1:29" ht="12" customHeight="1" x14ac:dyDescent="0.15">
      <c r="A128" s="115"/>
      <c r="B128" s="115"/>
      <c r="C128" s="115"/>
      <c r="D128" s="120"/>
      <c r="E128" s="115"/>
      <c r="F128" s="119"/>
      <c r="G128" s="127"/>
      <c r="H128" s="115"/>
      <c r="I128" s="115"/>
      <c r="J128" s="115"/>
      <c r="K128" s="115"/>
      <c r="L128" s="115"/>
      <c r="M128" s="115"/>
      <c r="N128" s="115"/>
      <c r="O128" s="115"/>
      <c r="P128" s="115"/>
      <c r="Q128" s="115"/>
      <c r="R128" s="115"/>
      <c r="S128" s="115"/>
      <c r="T128" s="115"/>
      <c r="U128" s="115"/>
      <c r="V128" s="115"/>
      <c r="W128" s="115"/>
      <c r="X128" s="115"/>
      <c r="Y128" s="115"/>
      <c r="Z128" s="115"/>
      <c r="AA128" s="115"/>
      <c r="AB128" s="115"/>
      <c r="AC128" s="115"/>
    </row>
    <row r="129" spans="1:29" ht="12" customHeight="1" x14ac:dyDescent="0.15">
      <c r="A129" s="115"/>
      <c r="B129" s="115"/>
      <c r="C129" s="115"/>
      <c r="D129" s="120"/>
      <c r="E129" s="115"/>
      <c r="F129" s="119"/>
      <c r="G129" s="127"/>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row>
    <row r="130" spans="1:29" ht="12" customHeight="1" x14ac:dyDescent="0.15">
      <c r="A130" s="115"/>
      <c r="B130" s="115"/>
      <c r="C130" s="115"/>
      <c r="D130" s="121"/>
      <c r="E130" s="115"/>
      <c r="F130" s="119"/>
      <c r="G130" s="127"/>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row>
    <row r="131" spans="1:29" ht="12" customHeight="1" x14ac:dyDescent="0.15">
      <c r="A131" s="115"/>
      <c r="B131" s="115"/>
      <c r="C131" s="115"/>
      <c r="D131" s="121"/>
      <c r="E131" s="115"/>
      <c r="F131" s="119"/>
      <c r="G131" s="127"/>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row>
    <row r="132" spans="1:29" ht="12" customHeight="1" x14ac:dyDescent="0.15">
      <c r="A132" s="115"/>
      <c r="B132" s="115"/>
      <c r="C132" s="115"/>
      <c r="D132" s="121"/>
      <c r="E132" s="115"/>
      <c r="F132" s="119"/>
      <c r="G132" s="127"/>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row>
    <row r="133" spans="1:29" ht="12" customHeight="1" x14ac:dyDescent="0.15">
      <c r="A133" s="115"/>
      <c r="B133" s="115"/>
      <c r="C133" s="115"/>
      <c r="D133" s="121"/>
      <c r="E133" s="115"/>
      <c r="F133" s="119"/>
      <c r="G133" s="127"/>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row>
    <row r="134" spans="1:29" ht="12" customHeight="1" x14ac:dyDescent="0.15">
      <c r="A134" s="115"/>
      <c r="B134" s="115"/>
      <c r="C134" s="115"/>
      <c r="D134" s="121"/>
      <c r="E134" s="115"/>
      <c r="F134" s="119"/>
      <c r="G134" s="127"/>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row>
    <row r="135" spans="1:29" ht="12" customHeight="1" x14ac:dyDescent="0.15">
      <c r="A135" s="115"/>
      <c r="B135" s="115"/>
      <c r="C135" s="115"/>
      <c r="D135" s="120"/>
      <c r="E135" s="115"/>
      <c r="F135" s="119"/>
      <c r="G135" s="127"/>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row>
    <row r="136" spans="1:29" ht="12" customHeight="1" x14ac:dyDescent="0.15">
      <c r="A136" s="115"/>
      <c r="B136" s="115"/>
      <c r="C136" s="115"/>
      <c r="D136" s="120"/>
      <c r="E136" s="115"/>
      <c r="F136" s="119"/>
      <c r="G136" s="127"/>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row>
    <row r="137" spans="1:29" ht="12" customHeight="1" x14ac:dyDescent="0.15">
      <c r="A137" s="115"/>
      <c r="B137" s="115"/>
      <c r="C137" s="115"/>
      <c r="D137" s="120"/>
      <c r="E137" s="115"/>
      <c r="F137" s="119"/>
      <c r="G137" s="127"/>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row>
    <row r="138" spans="1:29" ht="12" customHeight="1" x14ac:dyDescent="0.15">
      <c r="A138" s="115"/>
      <c r="B138" s="115"/>
      <c r="C138" s="115"/>
      <c r="D138" s="120"/>
      <c r="E138" s="115"/>
      <c r="F138" s="119"/>
      <c r="G138" s="127"/>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row>
    <row r="139" spans="1:29" ht="12" customHeight="1" x14ac:dyDescent="0.15">
      <c r="A139" s="115"/>
      <c r="B139" s="115"/>
      <c r="C139" s="115"/>
      <c r="D139" s="120"/>
      <c r="E139" s="115"/>
      <c r="F139" s="119"/>
      <c r="G139" s="127"/>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row>
    <row r="140" spans="1:29" ht="12" customHeight="1" x14ac:dyDescent="0.15">
      <c r="A140" s="115"/>
      <c r="B140" s="115"/>
      <c r="C140" s="115"/>
      <c r="D140" s="120"/>
      <c r="E140" s="115"/>
      <c r="F140" s="119"/>
      <c r="G140" s="127"/>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row>
    <row r="141" spans="1:29" ht="12" customHeight="1" x14ac:dyDescent="0.15">
      <c r="A141" s="115"/>
      <c r="B141" s="115"/>
      <c r="C141" s="115"/>
      <c r="D141" s="120"/>
      <c r="E141" s="115"/>
      <c r="F141" s="119"/>
      <c r="G141" s="127"/>
      <c r="H141" s="115"/>
      <c r="I141" s="115"/>
      <c r="J141" s="115"/>
      <c r="K141" s="115"/>
      <c r="L141" s="115"/>
      <c r="M141" s="115"/>
      <c r="N141" s="115"/>
      <c r="O141" s="115"/>
      <c r="P141" s="115"/>
      <c r="Q141" s="115"/>
      <c r="R141" s="115"/>
      <c r="S141" s="115"/>
      <c r="T141" s="115"/>
      <c r="U141" s="115"/>
      <c r="V141" s="115"/>
      <c r="W141" s="115"/>
      <c r="X141" s="115"/>
      <c r="Y141" s="115"/>
      <c r="Z141" s="115"/>
      <c r="AA141" s="115"/>
      <c r="AB141" s="115"/>
      <c r="AC141" s="115"/>
    </row>
    <row r="142" spans="1:29" ht="12" customHeight="1" x14ac:dyDescent="0.15">
      <c r="A142" s="115"/>
      <c r="B142" s="115"/>
      <c r="C142" s="115"/>
      <c r="D142" s="120"/>
      <c r="E142" s="115"/>
      <c r="F142" s="119"/>
      <c r="G142" s="127"/>
      <c r="H142" s="115"/>
      <c r="I142" s="115"/>
      <c r="J142" s="115"/>
      <c r="K142" s="115"/>
      <c r="L142" s="115"/>
      <c r="M142" s="115"/>
      <c r="N142" s="115"/>
      <c r="O142" s="115"/>
      <c r="P142" s="115"/>
      <c r="Q142" s="115"/>
      <c r="R142" s="115"/>
      <c r="S142" s="115"/>
      <c r="T142" s="115"/>
      <c r="U142" s="115"/>
      <c r="V142" s="115"/>
      <c r="W142" s="115"/>
      <c r="X142" s="115"/>
      <c r="Y142" s="115"/>
      <c r="Z142" s="115"/>
      <c r="AA142" s="115"/>
      <c r="AB142" s="115"/>
      <c r="AC142" s="115"/>
    </row>
    <row r="143" spans="1:29" ht="12" customHeight="1" x14ac:dyDescent="0.15">
      <c r="A143" s="115"/>
      <c r="B143" s="115"/>
      <c r="C143" s="115"/>
      <c r="D143" s="120"/>
      <c r="E143" s="115"/>
      <c r="F143" s="119"/>
      <c r="G143" s="127"/>
      <c r="H143" s="115"/>
      <c r="I143" s="115"/>
      <c r="J143" s="115"/>
      <c r="K143" s="115"/>
      <c r="L143" s="115"/>
      <c r="M143" s="115"/>
      <c r="N143" s="115"/>
      <c r="O143" s="115"/>
      <c r="P143" s="115"/>
      <c r="Q143" s="115"/>
      <c r="R143" s="115"/>
      <c r="S143" s="115"/>
      <c r="T143" s="115"/>
      <c r="U143" s="115"/>
      <c r="V143" s="115"/>
      <c r="W143" s="115"/>
      <c r="X143" s="115"/>
      <c r="Y143" s="115"/>
      <c r="Z143" s="115"/>
      <c r="AA143" s="115"/>
      <c r="AB143" s="115"/>
      <c r="AC143" s="115"/>
    </row>
    <row r="144" spans="1:29" ht="12" customHeight="1" x14ac:dyDescent="0.15">
      <c r="A144" s="115"/>
      <c r="B144" s="115"/>
      <c r="C144" s="115"/>
      <c r="D144" s="120"/>
      <c r="E144" s="115"/>
      <c r="F144" s="119"/>
      <c r="G144" s="127"/>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row>
    <row r="145" spans="1:29" ht="12" customHeight="1" x14ac:dyDescent="0.15">
      <c r="A145" s="115"/>
      <c r="B145" s="115"/>
      <c r="C145" s="115"/>
      <c r="D145" s="120"/>
      <c r="E145" s="115"/>
      <c r="F145" s="119"/>
      <c r="G145" s="127"/>
      <c r="H145" s="115"/>
      <c r="I145" s="115"/>
      <c r="J145" s="115"/>
      <c r="K145" s="115"/>
      <c r="L145" s="115"/>
      <c r="M145" s="115"/>
      <c r="N145" s="115"/>
      <c r="O145" s="115"/>
      <c r="P145" s="115"/>
      <c r="Q145" s="115"/>
      <c r="R145" s="115"/>
      <c r="S145" s="115"/>
      <c r="T145" s="115"/>
      <c r="U145" s="115"/>
      <c r="V145" s="115"/>
      <c r="W145" s="115"/>
      <c r="X145" s="115"/>
      <c r="Y145" s="115"/>
      <c r="Z145" s="115"/>
      <c r="AA145" s="115"/>
      <c r="AB145" s="115"/>
      <c r="AC145" s="115"/>
    </row>
    <row r="146" spans="1:29" ht="12" customHeight="1" x14ac:dyDescent="0.15">
      <c r="A146" s="115"/>
      <c r="B146" s="115"/>
      <c r="C146" s="115"/>
      <c r="D146" s="120"/>
      <c r="E146" s="115"/>
      <c r="F146" s="119"/>
      <c r="G146" s="127"/>
      <c r="H146" s="115"/>
      <c r="I146" s="115"/>
      <c r="J146" s="115"/>
      <c r="K146" s="115"/>
      <c r="L146" s="115"/>
      <c r="M146" s="115"/>
      <c r="N146" s="115"/>
      <c r="O146" s="115"/>
      <c r="P146" s="115"/>
      <c r="Q146" s="115"/>
      <c r="R146" s="115"/>
      <c r="S146" s="115"/>
      <c r="T146" s="115"/>
      <c r="U146" s="115"/>
      <c r="V146" s="115"/>
      <c r="W146" s="115"/>
      <c r="X146" s="115"/>
      <c r="Y146" s="115"/>
      <c r="Z146" s="115"/>
      <c r="AA146" s="115"/>
      <c r="AB146" s="115"/>
      <c r="AC146" s="115"/>
    </row>
    <row r="147" spans="1:29" ht="12" customHeight="1" x14ac:dyDescent="0.15">
      <c r="A147" s="115"/>
      <c r="B147" s="115"/>
      <c r="C147" s="115"/>
      <c r="D147" s="120"/>
      <c r="E147" s="115"/>
      <c r="F147" s="119"/>
      <c r="G147" s="127"/>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row>
    <row r="148" spans="1:29" ht="12" customHeight="1" x14ac:dyDescent="0.15">
      <c r="A148" s="115"/>
      <c r="B148" s="115"/>
      <c r="C148" s="115"/>
      <c r="D148" s="120"/>
      <c r="E148" s="115"/>
      <c r="F148" s="119"/>
      <c r="G148" s="127"/>
      <c r="H148" s="115"/>
      <c r="I148" s="115"/>
      <c r="J148" s="115"/>
      <c r="K148" s="115"/>
      <c r="L148" s="115"/>
      <c r="M148" s="115"/>
      <c r="N148" s="115"/>
      <c r="O148" s="115"/>
      <c r="P148" s="115"/>
      <c r="Q148" s="115"/>
      <c r="R148" s="115"/>
      <c r="S148" s="115"/>
      <c r="T148" s="115"/>
      <c r="U148" s="115"/>
      <c r="V148" s="115"/>
      <c r="W148" s="115"/>
      <c r="X148" s="115"/>
      <c r="Y148" s="115"/>
      <c r="Z148" s="115"/>
      <c r="AA148" s="115"/>
      <c r="AB148" s="115"/>
      <c r="AC148" s="115"/>
    </row>
    <row r="149" spans="1:29" ht="12" customHeight="1" x14ac:dyDescent="0.15">
      <c r="A149" s="115"/>
      <c r="B149" s="115"/>
      <c r="C149" s="115"/>
      <c r="D149" s="120"/>
      <c r="E149" s="115"/>
      <c r="F149" s="119"/>
      <c r="G149" s="127"/>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row>
    <row r="150" spans="1:29" ht="12" customHeight="1" x14ac:dyDescent="0.15">
      <c r="A150" s="115"/>
      <c r="B150" s="115"/>
      <c r="C150" s="115"/>
      <c r="D150" s="120"/>
      <c r="E150" s="115"/>
      <c r="F150" s="119"/>
      <c r="G150" s="127"/>
      <c r="H150" s="115"/>
      <c r="I150" s="115"/>
      <c r="J150" s="115"/>
      <c r="K150" s="115"/>
      <c r="L150" s="115"/>
      <c r="M150" s="115"/>
      <c r="N150" s="115"/>
      <c r="O150" s="115"/>
      <c r="P150" s="115"/>
      <c r="Q150" s="115"/>
      <c r="R150" s="115"/>
      <c r="S150" s="115"/>
      <c r="T150" s="115"/>
      <c r="U150" s="115"/>
      <c r="V150" s="115"/>
      <c r="W150" s="115"/>
      <c r="X150" s="115"/>
      <c r="Y150" s="115"/>
      <c r="Z150" s="115"/>
      <c r="AA150" s="115"/>
      <c r="AB150" s="115"/>
      <c r="AC150" s="115"/>
    </row>
    <row r="151" spans="1:29" ht="12" customHeight="1" x14ac:dyDescent="0.15">
      <c r="A151" s="115"/>
      <c r="B151" s="115"/>
      <c r="C151" s="115"/>
      <c r="D151" s="120"/>
      <c r="E151" s="115"/>
      <c r="F151" s="119"/>
      <c r="G151" s="127"/>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row>
    <row r="152" spans="1:29" ht="12" customHeight="1" x14ac:dyDescent="0.15">
      <c r="A152" s="115"/>
      <c r="B152" s="115"/>
      <c r="C152" s="115"/>
      <c r="D152" s="120"/>
      <c r="E152" s="115"/>
      <c r="F152" s="119"/>
      <c r="G152" s="127"/>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row>
    <row r="153" spans="1:29" ht="12" customHeight="1" x14ac:dyDescent="0.15">
      <c r="A153" s="115"/>
      <c r="B153" s="115"/>
      <c r="C153" s="115"/>
      <c r="D153" s="120"/>
      <c r="E153" s="115"/>
      <c r="F153" s="119"/>
      <c r="G153" s="127"/>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row>
    <row r="154" spans="1:29" ht="12" customHeight="1" x14ac:dyDescent="0.15">
      <c r="A154" s="115"/>
      <c r="B154" s="115"/>
      <c r="C154" s="115"/>
      <c r="D154" s="120"/>
      <c r="E154" s="115"/>
      <c r="F154" s="119"/>
      <c r="G154" s="127"/>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row>
    <row r="155" spans="1:29" ht="12" customHeight="1" x14ac:dyDescent="0.15">
      <c r="A155" s="115"/>
      <c r="B155" s="115"/>
      <c r="C155" s="115"/>
      <c r="D155" s="120"/>
      <c r="E155" s="115"/>
      <c r="F155" s="119"/>
      <c r="G155" s="127"/>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row>
    <row r="156" spans="1:29" ht="12" customHeight="1" x14ac:dyDescent="0.15">
      <c r="A156" s="115"/>
      <c r="B156" s="115"/>
      <c r="C156" s="115"/>
      <c r="D156" s="120"/>
      <c r="E156" s="115"/>
      <c r="F156" s="119"/>
      <c r="G156" s="127"/>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15"/>
    </row>
    <row r="157" spans="1:29" ht="12" customHeight="1" x14ac:dyDescent="0.15">
      <c r="A157" s="115"/>
      <c r="B157" s="115"/>
      <c r="C157" s="115"/>
      <c r="D157" s="122"/>
      <c r="E157" s="115"/>
      <c r="F157" s="119"/>
      <c r="G157" s="127"/>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15"/>
    </row>
    <row r="158" spans="1:29" ht="12" customHeight="1" x14ac:dyDescent="0.15">
      <c r="A158" s="115"/>
      <c r="B158" s="115"/>
      <c r="C158" s="115"/>
      <c r="D158" s="123"/>
      <c r="E158" s="115"/>
      <c r="F158" s="119"/>
      <c r="G158" s="127"/>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row>
    <row r="159" spans="1:29" ht="12" customHeight="1" x14ac:dyDescent="0.15">
      <c r="A159" s="115"/>
      <c r="B159" s="115"/>
      <c r="C159" s="115"/>
      <c r="D159" s="123"/>
      <c r="E159" s="115"/>
      <c r="F159" s="119"/>
      <c r="G159" s="127"/>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row>
    <row r="160" spans="1:29" ht="12" customHeight="1" x14ac:dyDescent="0.15">
      <c r="A160" s="115"/>
      <c r="B160" s="115"/>
      <c r="C160" s="115"/>
      <c r="D160" s="124"/>
      <c r="E160" s="115"/>
      <c r="F160" s="119"/>
      <c r="G160" s="127"/>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row>
  </sheetData>
  <mergeCells count="9">
    <mergeCell ref="C99:D99"/>
    <mergeCell ref="A2:D3"/>
    <mergeCell ref="G98:G99"/>
    <mergeCell ref="G1:G4"/>
    <mergeCell ref="W1:Z1"/>
    <mergeCell ref="H1:J1"/>
    <mergeCell ref="K1:M1"/>
    <mergeCell ref="N1:Q1"/>
    <mergeCell ref="S1:V1"/>
  </mergeCells>
  <phoneticPr fontId="10" type="noConversion"/>
  <printOptions horizontalCentered="1"/>
  <pageMargins left="0.39370078740157483" right="0.39370078740157483" top="0.31496062992125984" bottom="0.19685039370078741" header="0.11811023622047245" footer="0.11811023622047245"/>
  <pageSetup paperSize="9" pageOrder="overThenDown"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FB3F-6D2B-4DF8-A997-CB117CF049D7}">
  <dimension ref="A1:AA44"/>
  <sheetViews>
    <sheetView showGridLines="0" workbookViewId="0">
      <pane xSplit="6" ySplit="4" topLeftCell="G5" activePane="bottomRight" state="frozenSplit"/>
      <selection pane="topRight" activeCell="D1" sqref="D1"/>
      <selection pane="bottomLeft" activeCell="A22" sqref="A22"/>
      <selection pane="bottomRight" activeCell="G5" sqref="G5"/>
    </sheetView>
  </sheetViews>
  <sheetFormatPr defaultColWidth="1.85546875" defaultRowHeight="12" customHeight="1" x14ac:dyDescent="0.2"/>
  <cols>
    <col min="1" max="1" width="11.140625" style="6" customWidth="1"/>
    <col min="2" max="2" width="10.28515625" style="6" customWidth="1"/>
    <col min="3" max="3" width="67.140625" style="6" customWidth="1"/>
    <col min="4" max="4" width="10.28515625" style="6" bestFit="1" customWidth="1"/>
    <col min="5" max="5" width="2.7109375" style="7" customWidth="1"/>
    <col min="6" max="6" width="2.7109375" style="128" customWidth="1"/>
    <col min="7" max="7" width="5" style="6" customWidth="1"/>
    <col min="8" max="13" width="4.5703125" style="6" customWidth="1"/>
    <col min="14" max="14" width="5.28515625" style="6" customWidth="1"/>
    <col min="15" max="22" width="4.5703125" style="6" customWidth="1"/>
    <col min="23" max="23" width="11.140625" style="6" customWidth="1"/>
    <col min="24" max="24" width="10.7109375" style="6" customWidth="1"/>
    <col min="25" max="25" width="74.7109375" style="6" customWidth="1"/>
    <col min="26" max="26" width="8.7109375" customWidth="1"/>
    <col min="27" max="27" width="9.140625" customWidth="1"/>
    <col min="28" max="16384" width="1.85546875" style="6"/>
  </cols>
  <sheetData>
    <row r="1" spans="1:26" s="1" customFormat="1" ht="17.25" x14ac:dyDescent="0.25">
      <c r="A1" s="41" t="s">
        <v>406</v>
      </c>
      <c r="B1" s="19"/>
      <c r="C1" s="20"/>
      <c r="D1" s="53"/>
      <c r="E1" s="21"/>
      <c r="F1" s="184" t="s">
        <v>61</v>
      </c>
      <c r="G1" s="22" t="s">
        <v>360</v>
      </c>
      <c r="H1" s="182" t="s">
        <v>405</v>
      </c>
      <c r="I1" s="182"/>
      <c r="J1" s="182" t="s">
        <v>1065</v>
      </c>
      <c r="K1" s="182"/>
      <c r="L1" s="182"/>
      <c r="M1" s="182"/>
      <c r="N1" s="22" t="s">
        <v>981</v>
      </c>
      <c r="O1" s="182" t="s">
        <v>868</v>
      </c>
      <c r="P1" s="182"/>
      <c r="Q1" s="182"/>
      <c r="R1" s="182"/>
      <c r="S1" s="182" t="s">
        <v>869</v>
      </c>
      <c r="T1" s="182"/>
      <c r="U1" s="182"/>
      <c r="V1" s="182"/>
      <c r="W1" s="41"/>
      <c r="X1" s="19"/>
      <c r="Y1" s="20"/>
    </row>
    <row r="2" spans="1:26" s="1" customFormat="1" ht="11.25" x14ac:dyDescent="0.2">
      <c r="A2" s="188" t="s">
        <v>2307</v>
      </c>
      <c r="B2" s="189"/>
      <c r="C2" s="189"/>
      <c r="D2" s="189"/>
      <c r="E2" s="23"/>
      <c r="F2" s="184"/>
      <c r="G2" s="18" t="s">
        <v>870</v>
      </c>
      <c r="H2" s="61" t="s">
        <v>871</v>
      </c>
      <c r="I2" s="18">
        <v>0</v>
      </c>
      <c r="J2" s="61">
        <v>1</v>
      </c>
      <c r="K2" s="18">
        <v>2</v>
      </c>
      <c r="L2" s="61">
        <v>3</v>
      </c>
      <c r="M2" s="18">
        <v>4</v>
      </c>
      <c r="N2" s="61" t="s">
        <v>982</v>
      </c>
      <c r="O2" s="18">
        <v>1</v>
      </c>
      <c r="P2" s="61">
        <v>2</v>
      </c>
      <c r="Q2" s="18">
        <v>3</v>
      </c>
      <c r="R2" s="61">
        <v>4</v>
      </c>
      <c r="S2" s="18">
        <v>1</v>
      </c>
      <c r="T2" s="61">
        <v>2</v>
      </c>
      <c r="U2" s="18">
        <v>3</v>
      </c>
      <c r="V2" s="61">
        <v>4</v>
      </c>
      <c r="X2" s="19"/>
      <c r="Y2" s="20"/>
    </row>
    <row r="3" spans="1:26" s="1" customFormat="1" ht="58.5" customHeight="1" x14ac:dyDescent="0.2">
      <c r="A3" s="188"/>
      <c r="B3" s="189"/>
      <c r="C3" s="189"/>
      <c r="D3" s="189"/>
      <c r="E3" s="46"/>
      <c r="F3" s="184"/>
      <c r="G3" s="47" t="s">
        <v>1321</v>
      </c>
      <c r="H3" s="73" t="s">
        <v>1323</v>
      </c>
      <c r="I3" s="47" t="s">
        <v>1057</v>
      </c>
      <c r="J3" s="73" t="s">
        <v>49</v>
      </c>
      <c r="K3" s="47" t="s">
        <v>50</v>
      </c>
      <c r="L3" s="73" t="s">
        <v>51</v>
      </c>
      <c r="M3" s="47" t="s">
        <v>52</v>
      </c>
      <c r="N3" s="73" t="s">
        <v>48</v>
      </c>
      <c r="O3" s="47" t="s">
        <v>53</v>
      </c>
      <c r="P3" s="73" t="s">
        <v>54</v>
      </c>
      <c r="Q3" s="47" t="s">
        <v>965</v>
      </c>
      <c r="R3" s="73" t="s">
        <v>966</v>
      </c>
      <c r="S3" s="47" t="s">
        <v>967</v>
      </c>
      <c r="T3" s="73" t="s">
        <v>968</v>
      </c>
      <c r="U3" s="47" t="s">
        <v>969</v>
      </c>
      <c r="V3" s="73" t="s">
        <v>970</v>
      </c>
      <c r="W3" s="3"/>
      <c r="X3" s="56"/>
    </row>
    <row r="4" spans="1:26" s="1" customFormat="1" ht="12.75" x14ac:dyDescent="0.2">
      <c r="A4" s="133" t="s">
        <v>243</v>
      </c>
      <c r="B4" s="69"/>
      <c r="C4" s="75"/>
      <c r="D4" s="60" t="s">
        <v>42</v>
      </c>
      <c r="E4" s="72"/>
      <c r="F4" s="185"/>
      <c r="G4" s="76">
        <f>'komponenty GUARD 2-BUS'!D9</f>
        <v>4300</v>
      </c>
      <c r="H4" s="77">
        <f>'komponenty GUARD 2-BUS'!D10</f>
        <v>1130</v>
      </c>
      <c r="I4" s="76">
        <f>'tabla GUARD s přímou volbou'!M4</f>
        <v>380</v>
      </c>
      <c r="J4" s="77">
        <f>'tabla GUARD s přímou volbou'!N4</f>
        <v>1550</v>
      </c>
      <c r="K4" s="76">
        <f>'tabla GUARD s přímou volbou'!O4</f>
        <v>2070</v>
      </c>
      <c r="L4" s="77">
        <f>'tabla GUARD s přímou volbou'!P4</f>
        <v>2150</v>
      </c>
      <c r="M4" s="76">
        <f>'tabla GUARD s přímou volbou'!Q4</f>
        <v>2360</v>
      </c>
      <c r="N4" s="77">
        <f>'tabla GUARD s přímou volbou'!R4</f>
        <v>1130</v>
      </c>
      <c r="O4" s="76">
        <f>'tabla GUARD s přímou volbou'!S4</f>
        <v>800</v>
      </c>
      <c r="P4" s="77">
        <f>'tabla GUARD s přímou volbou'!T4</f>
        <v>900</v>
      </c>
      <c r="Q4" s="76">
        <f>'tabla GUARD s přímou volbou'!U4</f>
        <v>950</v>
      </c>
      <c r="R4" s="77">
        <f>'tabla GUARD s přímou volbou'!V4</f>
        <v>1000</v>
      </c>
      <c r="S4" s="76">
        <f>'tabla GUARD s přímou volbou'!W4</f>
        <v>920</v>
      </c>
      <c r="T4" s="77">
        <f>'tabla GUARD s přímou volbou'!X4</f>
        <v>1150</v>
      </c>
      <c r="U4" s="76">
        <f>'tabla GUARD s přímou volbou'!Y4</f>
        <v>1250</v>
      </c>
      <c r="V4" s="77">
        <f>'tabla GUARD s přímou volbou'!Z4</f>
        <v>1300</v>
      </c>
      <c r="W4" s="68"/>
      <c r="X4" s="69"/>
      <c r="Y4" s="75"/>
    </row>
    <row r="5" spans="1:26" s="1" customFormat="1" ht="12" customHeight="1" x14ac:dyDescent="0.2">
      <c r="A5" s="97" t="s">
        <v>272</v>
      </c>
      <c r="B5" s="98" t="s">
        <v>180</v>
      </c>
      <c r="C5" s="99" t="s">
        <v>248</v>
      </c>
      <c r="D5" s="87">
        <f>G5*G$4+H5*H$4+I5*I$4+J5*J$4+K5*K$4+L5*L$4+M5*M$4+N5*N$4+O5*O$4+P5*P$4+Q5*Q$4+R5*R$4+S5*S$4+T5*T$4+U5*U$4+V5*V$4</f>
        <v>6980</v>
      </c>
      <c r="E5" s="101" t="s">
        <v>1064</v>
      </c>
      <c r="F5" s="95">
        <f t="shared" ref="F5:F28" si="0">SUM(G5:V5)</f>
        <v>3</v>
      </c>
      <c r="G5" s="102">
        <v>1</v>
      </c>
      <c r="H5" s="103"/>
      <c r="I5" s="104"/>
      <c r="J5" s="103">
        <v>1</v>
      </c>
      <c r="K5" s="104"/>
      <c r="L5" s="103"/>
      <c r="M5" s="104"/>
      <c r="N5" s="103">
        <v>1</v>
      </c>
      <c r="O5" s="104"/>
      <c r="P5" s="103"/>
      <c r="Q5" s="104"/>
      <c r="R5" s="103"/>
      <c r="S5" s="104"/>
      <c r="T5" s="103"/>
      <c r="U5" s="104"/>
      <c r="V5" s="103"/>
      <c r="W5" s="97" t="s">
        <v>272</v>
      </c>
      <c r="X5" s="98" t="s">
        <v>180</v>
      </c>
      <c r="Y5" s="99" t="s">
        <v>248</v>
      </c>
      <c r="Z5" s="99"/>
    </row>
    <row r="6" spans="1:26" s="1" customFormat="1" ht="12" customHeight="1" x14ac:dyDescent="0.2">
      <c r="A6" s="105" t="s">
        <v>272</v>
      </c>
      <c r="B6" s="106" t="s">
        <v>181</v>
      </c>
      <c r="C6" s="107" t="s">
        <v>637</v>
      </c>
      <c r="D6" s="92">
        <f t="shared" ref="D6:D28" si="1">G6*G$4+H6*H$4+I6*I$4+J6*J$4+K6*K$4+L6*L$4+M6*M$4+N6*N$4+O6*O$4+P6*P$4+Q6*Q$4+R6*R$4+S6*S$4+T6*T$4+U6*U$4+V6*V$4</f>
        <v>7900</v>
      </c>
      <c r="E6" s="109" t="s">
        <v>1064</v>
      </c>
      <c r="F6" s="96">
        <f t="shared" si="0"/>
        <v>4</v>
      </c>
      <c r="G6" s="110">
        <v>1</v>
      </c>
      <c r="H6" s="111"/>
      <c r="I6" s="111"/>
      <c r="J6" s="111">
        <v>1</v>
      </c>
      <c r="K6" s="111"/>
      <c r="L6" s="111"/>
      <c r="M6" s="111"/>
      <c r="N6" s="111">
        <v>1</v>
      </c>
      <c r="O6" s="111"/>
      <c r="P6" s="111"/>
      <c r="Q6" s="111"/>
      <c r="R6" s="111"/>
      <c r="S6" s="111">
        <v>1</v>
      </c>
      <c r="T6" s="111"/>
      <c r="U6" s="111"/>
      <c r="V6" s="111"/>
      <c r="W6" s="105" t="s">
        <v>272</v>
      </c>
      <c r="X6" s="106" t="s">
        <v>181</v>
      </c>
      <c r="Y6" s="107" t="s">
        <v>637</v>
      </c>
      <c r="Z6" s="107"/>
    </row>
    <row r="7" spans="1:26" s="1" customFormat="1" ht="12" customHeight="1" x14ac:dyDescent="0.2">
      <c r="A7" s="112" t="s">
        <v>272</v>
      </c>
      <c r="B7" s="98" t="s">
        <v>182</v>
      </c>
      <c r="C7" s="99" t="s">
        <v>638</v>
      </c>
      <c r="D7" s="87">
        <f t="shared" si="1"/>
        <v>7780</v>
      </c>
      <c r="E7" s="101" t="s">
        <v>1064</v>
      </c>
      <c r="F7" s="95">
        <f t="shared" si="0"/>
        <v>4</v>
      </c>
      <c r="G7" s="102">
        <v>1</v>
      </c>
      <c r="H7" s="103"/>
      <c r="I7" s="104"/>
      <c r="J7" s="103">
        <v>1</v>
      </c>
      <c r="K7" s="104"/>
      <c r="L7" s="103"/>
      <c r="M7" s="104"/>
      <c r="N7" s="103">
        <v>1</v>
      </c>
      <c r="O7" s="104">
        <v>1</v>
      </c>
      <c r="P7" s="103"/>
      <c r="Q7" s="104"/>
      <c r="R7" s="103"/>
      <c r="S7" s="104"/>
      <c r="T7" s="103"/>
      <c r="U7" s="104"/>
      <c r="V7" s="103"/>
      <c r="W7" s="112" t="s">
        <v>272</v>
      </c>
      <c r="X7" s="98" t="s">
        <v>182</v>
      </c>
      <c r="Y7" s="99" t="s">
        <v>638</v>
      </c>
      <c r="Z7" s="99"/>
    </row>
    <row r="8" spans="1:26" s="1" customFormat="1" ht="12" customHeight="1" x14ac:dyDescent="0.2">
      <c r="A8" s="105" t="s">
        <v>272</v>
      </c>
      <c r="B8" s="106" t="s">
        <v>183</v>
      </c>
      <c r="C8" s="107" t="s">
        <v>639</v>
      </c>
      <c r="D8" s="92">
        <f t="shared" si="1"/>
        <v>8630</v>
      </c>
      <c r="E8" s="109" t="s">
        <v>1064</v>
      </c>
      <c r="F8" s="96">
        <f t="shared" si="0"/>
        <v>4</v>
      </c>
      <c r="G8" s="110">
        <v>1</v>
      </c>
      <c r="H8" s="111">
        <v>1</v>
      </c>
      <c r="I8" s="111"/>
      <c r="J8" s="111"/>
      <c r="K8" s="111">
        <v>1</v>
      </c>
      <c r="L8" s="111"/>
      <c r="M8" s="111"/>
      <c r="N8" s="111">
        <v>1</v>
      </c>
      <c r="O8" s="111"/>
      <c r="P8" s="111"/>
      <c r="Q8" s="111"/>
      <c r="R8" s="111"/>
      <c r="S8" s="111"/>
      <c r="T8" s="111"/>
      <c r="U8" s="111"/>
      <c r="V8" s="111"/>
      <c r="W8" s="105" t="s">
        <v>272</v>
      </c>
      <c r="X8" s="106" t="s">
        <v>183</v>
      </c>
      <c r="Y8" s="107" t="s">
        <v>639</v>
      </c>
      <c r="Z8" s="107"/>
    </row>
    <row r="9" spans="1:26" s="1" customFormat="1" ht="12" customHeight="1" x14ac:dyDescent="0.2">
      <c r="A9" s="112" t="s">
        <v>272</v>
      </c>
      <c r="B9" s="98" t="s">
        <v>184</v>
      </c>
      <c r="C9" s="99" t="s">
        <v>640</v>
      </c>
      <c r="D9" s="87">
        <f t="shared" si="1"/>
        <v>9780</v>
      </c>
      <c r="E9" s="101" t="s">
        <v>1064</v>
      </c>
      <c r="F9" s="95">
        <f t="shared" si="0"/>
        <v>5</v>
      </c>
      <c r="G9" s="102">
        <v>1</v>
      </c>
      <c r="H9" s="103">
        <v>1</v>
      </c>
      <c r="I9" s="104"/>
      <c r="J9" s="103"/>
      <c r="K9" s="104">
        <v>1</v>
      </c>
      <c r="L9" s="103"/>
      <c r="M9" s="104"/>
      <c r="N9" s="103">
        <v>1</v>
      </c>
      <c r="O9" s="104"/>
      <c r="P9" s="103"/>
      <c r="Q9" s="104"/>
      <c r="R9" s="103"/>
      <c r="S9" s="104"/>
      <c r="T9" s="103">
        <v>1</v>
      </c>
      <c r="U9" s="104"/>
      <c r="V9" s="103"/>
      <c r="W9" s="112" t="s">
        <v>272</v>
      </c>
      <c r="X9" s="98" t="s">
        <v>184</v>
      </c>
      <c r="Y9" s="99" t="s">
        <v>640</v>
      </c>
      <c r="Z9" s="99"/>
    </row>
    <row r="10" spans="1:26" s="1" customFormat="1" ht="12" customHeight="1" x14ac:dyDescent="0.2">
      <c r="A10" s="105" t="s">
        <v>272</v>
      </c>
      <c r="B10" s="106" t="s">
        <v>185</v>
      </c>
      <c r="C10" s="107" t="s">
        <v>641</v>
      </c>
      <c r="D10" s="92">
        <f t="shared" si="1"/>
        <v>9530</v>
      </c>
      <c r="E10" s="109" t="s">
        <v>1064</v>
      </c>
      <c r="F10" s="96">
        <f t="shared" si="0"/>
        <v>5</v>
      </c>
      <c r="G10" s="110">
        <v>1</v>
      </c>
      <c r="H10" s="111">
        <v>1</v>
      </c>
      <c r="I10" s="111"/>
      <c r="J10" s="111"/>
      <c r="K10" s="111">
        <v>1</v>
      </c>
      <c r="L10" s="111"/>
      <c r="M10" s="111"/>
      <c r="N10" s="111">
        <v>1</v>
      </c>
      <c r="O10" s="111"/>
      <c r="P10" s="111">
        <v>1</v>
      </c>
      <c r="Q10" s="111"/>
      <c r="R10" s="111"/>
      <c r="S10" s="111"/>
      <c r="T10" s="111"/>
      <c r="U10" s="111"/>
      <c r="V10" s="111"/>
      <c r="W10" s="105" t="s">
        <v>272</v>
      </c>
      <c r="X10" s="106" t="s">
        <v>185</v>
      </c>
      <c r="Y10" s="107" t="s">
        <v>641</v>
      </c>
      <c r="Z10" s="107"/>
    </row>
    <row r="11" spans="1:26" s="1" customFormat="1" ht="12" customHeight="1" x14ac:dyDescent="0.2">
      <c r="A11" s="112" t="s">
        <v>272</v>
      </c>
      <c r="B11" s="98" t="s">
        <v>186</v>
      </c>
      <c r="C11" s="99" t="s">
        <v>1369</v>
      </c>
      <c r="D11" s="87">
        <f t="shared" si="1"/>
        <v>9840</v>
      </c>
      <c r="E11" s="101" t="s">
        <v>1064</v>
      </c>
      <c r="F11" s="95">
        <f t="shared" si="0"/>
        <v>5</v>
      </c>
      <c r="G11" s="102">
        <v>1</v>
      </c>
      <c r="H11" s="103">
        <v>2</v>
      </c>
      <c r="I11" s="104"/>
      <c r="J11" s="103"/>
      <c r="K11" s="104"/>
      <c r="L11" s="103">
        <v>1</v>
      </c>
      <c r="M11" s="104"/>
      <c r="N11" s="103">
        <v>1</v>
      </c>
      <c r="O11" s="104"/>
      <c r="P11" s="103"/>
      <c r="Q11" s="104"/>
      <c r="R11" s="103"/>
      <c r="S11" s="104"/>
      <c r="T11" s="103"/>
      <c r="U11" s="104"/>
      <c r="V11" s="103"/>
      <c r="W11" s="112" t="s">
        <v>272</v>
      </c>
      <c r="X11" s="98" t="s">
        <v>186</v>
      </c>
      <c r="Y11" s="99" t="s">
        <v>1369</v>
      </c>
      <c r="Z11" s="99"/>
    </row>
    <row r="12" spans="1:26" s="1" customFormat="1" ht="12" customHeight="1" x14ac:dyDescent="0.2">
      <c r="A12" s="105" t="s">
        <v>272</v>
      </c>
      <c r="B12" s="106" t="s">
        <v>187</v>
      </c>
      <c r="C12" s="107" t="s">
        <v>1370</v>
      </c>
      <c r="D12" s="92">
        <f t="shared" si="1"/>
        <v>11090</v>
      </c>
      <c r="E12" s="109" t="s">
        <v>1064</v>
      </c>
      <c r="F12" s="96">
        <f t="shared" si="0"/>
        <v>6</v>
      </c>
      <c r="G12" s="110">
        <v>1</v>
      </c>
      <c r="H12" s="111">
        <v>2</v>
      </c>
      <c r="I12" s="111"/>
      <c r="J12" s="111"/>
      <c r="K12" s="111"/>
      <c r="L12" s="111">
        <v>1</v>
      </c>
      <c r="M12" s="111"/>
      <c r="N12" s="111">
        <v>1</v>
      </c>
      <c r="O12" s="111"/>
      <c r="P12" s="111"/>
      <c r="Q12" s="111"/>
      <c r="R12" s="111"/>
      <c r="S12" s="111"/>
      <c r="T12" s="111"/>
      <c r="U12" s="111">
        <v>1</v>
      </c>
      <c r="V12" s="111"/>
      <c r="W12" s="105" t="s">
        <v>272</v>
      </c>
      <c r="X12" s="106" t="s">
        <v>187</v>
      </c>
      <c r="Y12" s="107" t="s">
        <v>1370</v>
      </c>
      <c r="Z12" s="107"/>
    </row>
    <row r="13" spans="1:26" s="1" customFormat="1" ht="12" customHeight="1" x14ac:dyDescent="0.2">
      <c r="A13" s="112" t="s">
        <v>272</v>
      </c>
      <c r="B13" s="98" t="s">
        <v>188</v>
      </c>
      <c r="C13" s="99" t="s">
        <v>1371</v>
      </c>
      <c r="D13" s="87">
        <f t="shared" si="1"/>
        <v>10790</v>
      </c>
      <c r="E13" s="101" t="s">
        <v>1064</v>
      </c>
      <c r="F13" s="95">
        <f t="shared" si="0"/>
        <v>6</v>
      </c>
      <c r="G13" s="102">
        <v>1</v>
      </c>
      <c r="H13" s="103">
        <v>2</v>
      </c>
      <c r="I13" s="104"/>
      <c r="J13" s="103"/>
      <c r="K13" s="104"/>
      <c r="L13" s="103">
        <v>1</v>
      </c>
      <c r="M13" s="104"/>
      <c r="N13" s="103">
        <v>1</v>
      </c>
      <c r="O13" s="104"/>
      <c r="P13" s="103"/>
      <c r="Q13" s="104">
        <v>1</v>
      </c>
      <c r="R13" s="103"/>
      <c r="S13" s="104"/>
      <c r="T13" s="103"/>
      <c r="U13" s="104"/>
      <c r="V13" s="103"/>
      <c r="W13" s="112" t="s">
        <v>272</v>
      </c>
      <c r="X13" s="98" t="s">
        <v>188</v>
      </c>
      <c r="Y13" s="99" t="s">
        <v>1371</v>
      </c>
      <c r="Z13" s="99"/>
    </row>
    <row r="14" spans="1:26" s="1" customFormat="1" ht="12" customHeight="1" x14ac:dyDescent="0.2">
      <c r="A14" s="105" t="s">
        <v>272</v>
      </c>
      <c r="B14" s="106" t="s">
        <v>189</v>
      </c>
      <c r="C14" s="107" t="s">
        <v>1372</v>
      </c>
      <c r="D14" s="92">
        <f t="shared" si="1"/>
        <v>11180</v>
      </c>
      <c r="E14" s="109" t="s">
        <v>1064</v>
      </c>
      <c r="F14" s="96">
        <f t="shared" si="0"/>
        <v>6</v>
      </c>
      <c r="G14" s="110">
        <v>1</v>
      </c>
      <c r="H14" s="111">
        <v>3</v>
      </c>
      <c r="I14" s="111"/>
      <c r="J14" s="111"/>
      <c r="K14" s="111"/>
      <c r="L14" s="111"/>
      <c r="M14" s="111">
        <v>1</v>
      </c>
      <c r="N14" s="111">
        <v>1</v>
      </c>
      <c r="O14" s="111"/>
      <c r="P14" s="111"/>
      <c r="Q14" s="111"/>
      <c r="R14" s="111"/>
      <c r="S14" s="111"/>
      <c r="T14" s="111"/>
      <c r="U14" s="111"/>
      <c r="V14" s="111"/>
      <c r="W14" s="105" t="s">
        <v>272</v>
      </c>
      <c r="X14" s="106" t="s">
        <v>189</v>
      </c>
      <c r="Y14" s="107" t="s">
        <v>1372</v>
      </c>
      <c r="Z14" s="107"/>
    </row>
    <row r="15" spans="1:26" s="1" customFormat="1" ht="12" customHeight="1" x14ac:dyDescent="0.2">
      <c r="A15" s="112" t="s">
        <v>272</v>
      </c>
      <c r="B15" s="98" t="s">
        <v>190</v>
      </c>
      <c r="C15" s="99" t="s">
        <v>1373</v>
      </c>
      <c r="D15" s="87">
        <f t="shared" si="1"/>
        <v>12480</v>
      </c>
      <c r="E15" s="101" t="s">
        <v>1064</v>
      </c>
      <c r="F15" s="95">
        <f t="shared" si="0"/>
        <v>7</v>
      </c>
      <c r="G15" s="102">
        <v>1</v>
      </c>
      <c r="H15" s="103">
        <v>3</v>
      </c>
      <c r="I15" s="104"/>
      <c r="J15" s="103"/>
      <c r="K15" s="104"/>
      <c r="L15" s="103"/>
      <c r="M15" s="104">
        <v>1</v>
      </c>
      <c r="N15" s="103">
        <v>1</v>
      </c>
      <c r="O15" s="104"/>
      <c r="P15" s="103"/>
      <c r="Q15" s="104"/>
      <c r="R15" s="103"/>
      <c r="S15" s="104"/>
      <c r="T15" s="103"/>
      <c r="U15" s="104"/>
      <c r="V15" s="103">
        <v>1</v>
      </c>
      <c r="W15" s="112" t="s">
        <v>272</v>
      </c>
      <c r="X15" s="98" t="s">
        <v>190</v>
      </c>
      <c r="Y15" s="99" t="s">
        <v>1373</v>
      </c>
      <c r="Z15" s="99"/>
    </row>
    <row r="16" spans="1:26" s="1" customFormat="1" ht="12" customHeight="1" x14ac:dyDescent="0.2">
      <c r="A16" s="105" t="s">
        <v>272</v>
      </c>
      <c r="B16" s="106" t="s">
        <v>191</v>
      </c>
      <c r="C16" s="107" t="s">
        <v>1374</v>
      </c>
      <c r="D16" s="92">
        <f t="shared" si="1"/>
        <v>12180</v>
      </c>
      <c r="E16" s="109" t="s">
        <v>1064</v>
      </c>
      <c r="F16" s="96">
        <f t="shared" si="0"/>
        <v>7</v>
      </c>
      <c r="G16" s="110">
        <v>1</v>
      </c>
      <c r="H16" s="111">
        <v>3</v>
      </c>
      <c r="I16" s="111"/>
      <c r="J16" s="111"/>
      <c r="K16" s="111"/>
      <c r="L16" s="111"/>
      <c r="M16" s="111">
        <v>1</v>
      </c>
      <c r="N16" s="111">
        <v>1</v>
      </c>
      <c r="O16" s="111"/>
      <c r="P16" s="111"/>
      <c r="Q16" s="111"/>
      <c r="R16" s="111">
        <v>1</v>
      </c>
      <c r="S16" s="111"/>
      <c r="T16" s="111"/>
      <c r="U16" s="111"/>
      <c r="V16" s="111"/>
      <c r="W16" s="105" t="s">
        <v>272</v>
      </c>
      <c r="X16" s="106" t="s">
        <v>191</v>
      </c>
      <c r="Y16" s="107" t="s">
        <v>1374</v>
      </c>
      <c r="Z16" s="107"/>
    </row>
    <row r="17" spans="1:26" s="1" customFormat="1" ht="12" customHeight="1" x14ac:dyDescent="0.2">
      <c r="A17" s="112" t="s">
        <v>272</v>
      </c>
      <c r="B17" s="98" t="s">
        <v>192</v>
      </c>
      <c r="C17" s="99" t="s">
        <v>1375</v>
      </c>
      <c r="D17" s="87">
        <f t="shared" si="1"/>
        <v>3810</v>
      </c>
      <c r="E17" s="101" t="s">
        <v>1064</v>
      </c>
      <c r="F17" s="95">
        <f t="shared" si="0"/>
        <v>3</v>
      </c>
      <c r="G17" s="102"/>
      <c r="H17" s="103">
        <v>1</v>
      </c>
      <c r="I17" s="104"/>
      <c r="J17" s="103">
        <v>1</v>
      </c>
      <c r="K17" s="104"/>
      <c r="L17" s="103"/>
      <c r="M17" s="104"/>
      <c r="N17" s="103">
        <v>1</v>
      </c>
      <c r="O17" s="104"/>
      <c r="P17" s="103"/>
      <c r="Q17" s="104"/>
      <c r="R17" s="103"/>
      <c r="S17" s="104"/>
      <c r="T17" s="103"/>
      <c r="U17" s="104"/>
      <c r="V17" s="103"/>
      <c r="W17" s="112" t="s">
        <v>272</v>
      </c>
      <c r="X17" s="98" t="s">
        <v>192</v>
      </c>
      <c r="Y17" s="99" t="s">
        <v>1375</v>
      </c>
      <c r="Z17" s="99"/>
    </row>
    <row r="18" spans="1:26" s="1" customFormat="1" ht="12" customHeight="1" x14ac:dyDescent="0.2">
      <c r="A18" s="105" t="s">
        <v>272</v>
      </c>
      <c r="B18" s="106" t="s">
        <v>193</v>
      </c>
      <c r="C18" s="107" t="s">
        <v>1398</v>
      </c>
      <c r="D18" s="92">
        <f t="shared" si="1"/>
        <v>4730</v>
      </c>
      <c r="E18" s="109" t="s">
        <v>1064</v>
      </c>
      <c r="F18" s="96">
        <f t="shared" si="0"/>
        <v>4</v>
      </c>
      <c r="G18" s="110"/>
      <c r="H18" s="111">
        <v>1</v>
      </c>
      <c r="I18" s="111"/>
      <c r="J18" s="111">
        <v>1</v>
      </c>
      <c r="K18" s="111"/>
      <c r="L18" s="111"/>
      <c r="M18" s="111"/>
      <c r="N18" s="111">
        <v>1</v>
      </c>
      <c r="O18" s="111"/>
      <c r="P18" s="111"/>
      <c r="Q18" s="111"/>
      <c r="R18" s="111"/>
      <c r="S18" s="111">
        <v>1</v>
      </c>
      <c r="T18" s="111"/>
      <c r="U18" s="111"/>
      <c r="V18" s="111"/>
      <c r="W18" s="105" t="s">
        <v>272</v>
      </c>
      <c r="X18" s="106" t="s">
        <v>193</v>
      </c>
      <c r="Y18" s="107" t="s">
        <v>1398</v>
      </c>
      <c r="Z18" s="107"/>
    </row>
    <row r="19" spans="1:26" s="1" customFormat="1" ht="12" customHeight="1" x14ac:dyDescent="0.2">
      <c r="A19" s="112" t="s">
        <v>272</v>
      </c>
      <c r="B19" s="98" t="s">
        <v>194</v>
      </c>
      <c r="C19" s="99" t="s">
        <v>1399</v>
      </c>
      <c r="D19" s="87">
        <f t="shared" si="1"/>
        <v>4610</v>
      </c>
      <c r="E19" s="101" t="s">
        <v>1064</v>
      </c>
      <c r="F19" s="95">
        <f t="shared" si="0"/>
        <v>4</v>
      </c>
      <c r="G19" s="102"/>
      <c r="H19" s="103">
        <v>1</v>
      </c>
      <c r="I19" s="104"/>
      <c r="J19" s="103">
        <v>1</v>
      </c>
      <c r="K19" s="104"/>
      <c r="L19" s="103"/>
      <c r="M19" s="104"/>
      <c r="N19" s="103">
        <v>1</v>
      </c>
      <c r="O19" s="104">
        <v>1</v>
      </c>
      <c r="P19" s="103"/>
      <c r="Q19" s="104"/>
      <c r="R19" s="103"/>
      <c r="S19" s="104"/>
      <c r="T19" s="103"/>
      <c r="U19" s="104"/>
      <c r="V19" s="103"/>
      <c r="W19" s="112" t="s">
        <v>272</v>
      </c>
      <c r="X19" s="98" t="s">
        <v>194</v>
      </c>
      <c r="Y19" s="99" t="s">
        <v>1399</v>
      </c>
      <c r="Z19" s="99"/>
    </row>
    <row r="20" spans="1:26" s="1" customFormat="1" ht="12" customHeight="1" x14ac:dyDescent="0.2">
      <c r="A20" s="105" t="s">
        <v>272</v>
      </c>
      <c r="B20" s="106" t="s">
        <v>195</v>
      </c>
      <c r="C20" s="107" t="s">
        <v>1400</v>
      </c>
      <c r="D20" s="92">
        <f t="shared" si="1"/>
        <v>5460</v>
      </c>
      <c r="E20" s="109" t="s">
        <v>1064</v>
      </c>
      <c r="F20" s="96">
        <f t="shared" si="0"/>
        <v>4</v>
      </c>
      <c r="G20" s="110"/>
      <c r="H20" s="111">
        <v>2</v>
      </c>
      <c r="I20" s="111"/>
      <c r="J20" s="111"/>
      <c r="K20" s="111">
        <v>1</v>
      </c>
      <c r="L20" s="111"/>
      <c r="M20" s="111"/>
      <c r="N20" s="111">
        <v>1</v>
      </c>
      <c r="O20" s="111"/>
      <c r="P20" s="111"/>
      <c r="Q20" s="111"/>
      <c r="R20" s="111"/>
      <c r="S20" s="111"/>
      <c r="T20" s="111"/>
      <c r="U20" s="111"/>
      <c r="V20" s="111"/>
      <c r="W20" s="105" t="s">
        <v>272</v>
      </c>
      <c r="X20" s="106" t="s">
        <v>195</v>
      </c>
      <c r="Y20" s="107" t="s">
        <v>1400</v>
      </c>
      <c r="Z20" s="107"/>
    </row>
    <row r="21" spans="1:26" s="1" customFormat="1" ht="12" customHeight="1" x14ac:dyDescent="0.2">
      <c r="A21" s="112" t="s">
        <v>272</v>
      </c>
      <c r="B21" s="98" t="s">
        <v>196</v>
      </c>
      <c r="C21" s="99" t="s">
        <v>1401</v>
      </c>
      <c r="D21" s="87">
        <f t="shared" si="1"/>
        <v>6610</v>
      </c>
      <c r="E21" s="101" t="s">
        <v>1064</v>
      </c>
      <c r="F21" s="95">
        <f t="shared" si="0"/>
        <v>5</v>
      </c>
      <c r="G21" s="102"/>
      <c r="H21" s="103">
        <v>2</v>
      </c>
      <c r="I21" s="104"/>
      <c r="J21" s="103"/>
      <c r="K21" s="104">
        <v>1</v>
      </c>
      <c r="L21" s="103"/>
      <c r="M21" s="104"/>
      <c r="N21" s="103">
        <v>1</v>
      </c>
      <c r="O21" s="104"/>
      <c r="P21" s="103"/>
      <c r="Q21" s="104"/>
      <c r="R21" s="103"/>
      <c r="S21" s="104"/>
      <c r="T21" s="103">
        <v>1</v>
      </c>
      <c r="U21" s="104"/>
      <c r="V21" s="103"/>
      <c r="W21" s="112" t="s">
        <v>272</v>
      </c>
      <c r="X21" s="98" t="s">
        <v>196</v>
      </c>
      <c r="Y21" s="99" t="s">
        <v>1401</v>
      </c>
      <c r="Z21" s="99"/>
    </row>
    <row r="22" spans="1:26" s="1" customFormat="1" ht="12" customHeight="1" x14ac:dyDescent="0.2">
      <c r="A22" s="105" t="s">
        <v>272</v>
      </c>
      <c r="B22" s="106" t="s">
        <v>197</v>
      </c>
      <c r="C22" s="107" t="s">
        <v>1402</v>
      </c>
      <c r="D22" s="92">
        <f t="shared" si="1"/>
        <v>6360</v>
      </c>
      <c r="E22" s="109" t="s">
        <v>1064</v>
      </c>
      <c r="F22" s="96">
        <f t="shared" si="0"/>
        <v>5</v>
      </c>
      <c r="G22" s="110"/>
      <c r="H22" s="111">
        <v>2</v>
      </c>
      <c r="I22" s="111"/>
      <c r="J22" s="111"/>
      <c r="K22" s="111">
        <v>1</v>
      </c>
      <c r="L22" s="111"/>
      <c r="M22" s="111"/>
      <c r="N22" s="111">
        <v>1</v>
      </c>
      <c r="O22" s="111"/>
      <c r="P22" s="111">
        <v>1</v>
      </c>
      <c r="Q22" s="111"/>
      <c r="R22" s="111"/>
      <c r="S22" s="111"/>
      <c r="T22" s="111"/>
      <c r="U22" s="111"/>
      <c r="V22" s="111"/>
      <c r="W22" s="105" t="s">
        <v>272</v>
      </c>
      <c r="X22" s="106" t="s">
        <v>197</v>
      </c>
      <c r="Y22" s="107" t="s">
        <v>1402</v>
      </c>
      <c r="Z22" s="107"/>
    </row>
    <row r="23" spans="1:26" s="1" customFormat="1" ht="12" customHeight="1" x14ac:dyDescent="0.2">
      <c r="A23" s="112" t="s">
        <v>272</v>
      </c>
      <c r="B23" s="98" t="s">
        <v>198</v>
      </c>
      <c r="C23" s="99" t="s">
        <v>1403</v>
      </c>
      <c r="D23" s="87">
        <f t="shared" si="1"/>
        <v>6670</v>
      </c>
      <c r="E23" s="101" t="s">
        <v>1064</v>
      </c>
      <c r="F23" s="95">
        <f t="shared" si="0"/>
        <v>5</v>
      </c>
      <c r="G23" s="102"/>
      <c r="H23" s="103">
        <v>3</v>
      </c>
      <c r="I23" s="104"/>
      <c r="J23" s="103"/>
      <c r="K23" s="104"/>
      <c r="L23" s="103">
        <v>1</v>
      </c>
      <c r="M23" s="104"/>
      <c r="N23" s="103">
        <v>1</v>
      </c>
      <c r="O23" s="104"/>
      <c r="P23" s="103"/>
      <c r="Q23" s="104"/>
      <c r="R23" s="103"/>
      <c r="S23" s="104"/>
      <c r="T23" s="103"/>
      <c r="U23" s="104"/>
      <c r="V23" s="103"/>
      <c r="W23" s="112" t="s">
        <v>272</v>
      </c>
      <c r="X23" s="98" t="s">
        <v>198</v>
      </c>
      <c r="Y23" s="99" t="s">
        <v>1403</v>
      </c>
      <c r="Z23" s="99"/>
    </row>
    <row r="24" spans="1:26" s="1" customFormat="1" ht="12" customHeight="1" x14ac:dyDescent="0.2">
      <c r="A24" s="105" t="s">
        <v>272</v>
      </c>
      <c r="B24" s="106" t="s">
        <v>199</v>
      </c>
      <c r="C24" s="107" t="s">
        <v>1404</v>
      </c>
      <c r="D24" s="92">
        <f t="shared" si="1"/>
        <v>7920</v>
      </c>
      <c r="E24" s="109" t="s">
        <v>1064</v>
      </c>
      <c r="F24" s="96">
        <f t="shared" si="0"/>
        <v>6</v>
      </c>
      <c r="G24" s="110"/>
      <c r="H24" s="111">
        <v>3</v>
      </c>
      <c r="I24" s="111"/>
      <c r="J24" s="111"/>
      <c r="K24" s="111"/>
      <c r="L24" s="111">
        <v>1</v>
      </c>
      <c r="M24" s="111"/>
      <c r="N24" s="111">
        <v>1</v>
      </c>
      <c r="O24" s="111"/>
      <c r="P24" s="111"/>
      <c r="Q24" s="111"/>
      <c r="R24" s="111"/>
      <c r="S24" s="111"/>
      <c r="T24" s="111"/>
      <c r="U24" s="111">
        <v>1</v>
      </c>
      <c r="V24" s="111"/>
      <c r="W24" s="105" t="s">
        <v>272</v>
      </c>
      <c r="X24" s="106" t="s">
        <v>199</v>
      </c>
      <c r="Y24" s="107" t="s">
        <v>1404</v>
      </c>
      <c r="Z24" s="107"/>
    </row>
    <row r="25" spans="1:26" s="1" customFormat="1" ht="12" customHeight="1" x14ac:dyDescent="0.2">
      <c r="A25" s="112" t="s">
        <v>272</v>
      </c>
      <c r="B25" s="98" t="s">
        <v>200</v>
      </c>
      <c r="C25" s="99" t="s">
        <v>1405</v>
      </c>
      <c r="D25" s="87">
        <f t="shared" si="1"/>
        <v>7620</v>
      </c>
      <c r="E25" s="101" t="s">
        <v>1064</v>
      </c>
      <c r="F25" s="95">
        <f t="shared" si="0"/>
        <v>6</v>
      </c>
      <c r="G25" s="102"/>
      <c r="H25" s="103">
        <v>3</v>
      </c>
      <c r="I25" s="104"/>
      <c r="J25" s="103"/>
      <c r="K25" s="104"/>
      <c r="L25" s="103">
        <v>1</v>
      </c>
      <c r="M25" s="104"/>
      <c r="N25" s="103">
        <v>1</v>
      </c>
      <c r="O25" s="104"/>
      <c r="P25" s="103"/>
      <c r="Q25" s="104">
        <v>1</v>
      </c>
      <c r="R25" s="103"/>
      <c r="S25" s="104"/>
      <c r="T25" s="103"/>
      <c r="U25" s="104"/>
      <c r="V25" s="103"/>
      <c r="W25" s="112" t="s">
        <v>272</v>
      </c>
      <c r="X25" s="98" t="s">
        <v>200</v>
      </c>
      <c r="Y25" s="99" t="s">
        <v>1405</v>
      </c>
      <c r="Z25" s="99"/>
    </row>
    <row r="26" spans="1:26" s="1" customFormat="1" ht="12" customHeight="1" x14ac:dyDescent="0.2">
      <c r="A26" s="105" t="s">
        <v>272</v>
      </c>
      <c r="B26" s="106" t="s">
        <v>201</v>
      </c>
      <c r="C26" s="107" t="s">
        <v>1406</v>
      </c>
      <c r="D26" s="92">
        <f t="shared" si="1"/>
        <v>8010</v>
      </c>
      <c r="E26" s="109" t="s">
        <v>1064</v>
      </c>
      <c r="F26" s="96">
        <f t="shared" si="0"/>
        <v>6</v>
      </c>
      <c r="G26" s="110"/>
      <c r="H26" s="111">
        <v>4</v>
      </c>
      <c r="I26" s="111"/>
      <c r="J26" s="111"/>
      <c r="K26" s="111"/>
      <c r="L26" s="111"/>
      <c r="M26" s="111">
        <v>1</v>
      </c>
      <c r="N26" s="111">
        <v>1</v>
      </c>
      <c r="O26" s="111"/>
      <c r="P26" s="111"/>
      <c r="Q26" s="111"/>
      <c r="R26" s="111"/>
      <c r="S26" s="111"/>
      <c r="T26" s="111"/>
      <c r="U26" s="111"/>
      <c r="V26" s="111"/>
      <c r="W26" s="105" t="s">
        <v>272</v>
      </c>
      <c r="X26" s="106" t="s">
        <v>201</v>
      </c>
      <c r="Y26" s="107" t="s">
        <v>1406</v>
      </c>
      <c r="Z26" s="107"/>
    </row>
    <row r="27" spans="1:26" s="1" customFormat="1" ht="12" customHeight="1" x14ac:dyDescent="0.2">
      <c r="A27" s="112" t="s">
        <v>272</v>
      </c>
      <c r="B27" s="98" t="s">
        <v>202</v>
      </c>
      <c r="C27" s="99" t="s">
        <v>866</v>
      </c>
      <c r="D27" s="87">
        <f t="shared" si="1"/>
        <v>9310</v>
      </c>
      <c r="E27" s="101" t="s">
        <v>1064</v>
      </c>
      <c r="F27" s="95">
        <f t="shared" si="0"/>
        <v>7</v>
      </c>
      <c r="G27" s="102"/>
      <c r="H27" s="103">
        <v>4</v>
      </c>
      <c r="I27" s="104"/>
      <c r="J27" s="103"/>
      <c r="K27" s="104"/>
      <c r="L27" s="103"/>
      <c r="M27" s="104">
        <v>1</v>
      </c>
      <c r="N27" s="103">
        <v>1</v>
      </c>
      <c r="O27" s="104"/>
      <c r="P27" s="103"/>
      <c r="Q27" s="104"/>
      <c r="R27" s="103"/>
      <c r="S27" s="104"/>
      <c r="T27" s="103"/>
      <c r="U27" s="104"/>
      <c r="V27" s="103">
        <v>1</v>
      </c>
      <c r="W27" s="112" t="s">
        <v>272</v>
      </c>
      <c r="X27" s="98" t="s">
        <v>202</v>
      </c>
      <c r="Y27" s="99" t="s">
        <v>866</v>
      </c>
      <c r="Z27" s="99"/>
    </row>
    <row r="28" spans="1:26" s="1" customFormat="1" ht="12" customHeight="1" x14ac:dyDescent="0.2">
      <c r="A28" s="105" t="s">
        <v>272</v>
      </c>
      <c r="B28" s="106" t="s">
        <v>203</v>
      </c>
      <c r="C28" s="107" t="s">
        <v>867</v>
      </c>
      <c r="D28" s="92">
        <f t="shared" si="1"/>
        <v>9010</v>
      </c>
      <c r="E28" s="109" t="s">
        <v>1064</v>
      </c>
      <c r="F28" s="96">
        <f t="shared" si="0"/>
        <v>7</v>
      </c>
      <c r="G28" s="110"/>
      <c r="H28" s="111">
        <v>4</v>
      </c>
      <c r="I28" s="111"/>
      <c r="J28" s="111"/>
      <c r="K28" s="111"/>
      <c r="L28" s="111"/>
      <c r="M28" s="111">
        <v>1</v>
      </c>
      <c r="N28" s="111">
        <v>1</v>
      </c>
      <c r="O28" s="111"/>
      <c r="P28" s="111"/>
      <c r="Q28" s="111"/>
      <c r="R28" s="111">
        <v>1</v>
      </c>
      <c r="S28" s="111"/>
      <c r="T28" s="111"/>
      <c r="U28" s="111"/>
      <c r="V28" s="111"/>
      <c r="W28" s="105" t="s">
        <v>272</v>
      </c>
      <c r="X28" s="106" t="s">
        <v>203</v>
      </c>
      <c r="Y28" s="107" t="s">
        <v>867</v>
      </c>
      <c r="Z28" s="107"/>
    </row>
    <row r="29" spans="1:26" s="1" customFormat="1" ht="12.75" x14ac:dyDescent="0.2">
      <c r="A29" s="133" t="s">
        <v>243</v>
      </c>
      <c r="B29" s="69"/>
      <c r="C29" s="75"/>
      <c r="D29" s="60" t="s">
        <v>42</v>
      </c>
      <c r="E29" s="72"/>
      <c r="F29" s="184" t="s">
        <v>61</v>
      </c>
      <c r="G29" s="76">
        <f>G4</f>
        <v>4300</v>
      </c>
      <c r="H29" s="77">
        <f t="shared" ref="H29:V29" si="2">H4</f>
        <v>1130</v>
      </c>
      <c r="I29" s="76">
        <f t="shared" si="2"/>
        <v>380</v>
      </c>
      <c r="J29" s="77">
        <f t="shared" si="2"/>
        <v>1550</v>
      </c>
      <c r="K29" s="76">
        <f t="shared" si="2"/>
        <v>2070</v>
      </c>
      <c r="L29" s="77">
        <f t="shared" si="2"/>
        <v>2150</v>
      </c>
      <c r="M29" s="76">
        <f t="shared" si="2"/>
        <v>2360</v>
      </c>
      <c r="N29" s="77">
        <f t="shared" si="2"/>
        <v>1130</v>
      </c>
      <c r="O29" s="76">
        <f t="shared" si="2"/>
        <v>800</v>
      </c>
      <c r="P29" s="77">
        <f t="shared" si="2"/>
        <v>900</v>
      </c>
      <c r="Q29" s="76">
        <f t="shared" si="2"/>
        <v>950</v>
      </c>
      <c r="R29" s="77">
        <f t="shared" si="2"/>
        <v>1000</v>
      </c>
      <c r="S29" s="76">
        <f t="shared" si="2"/>
        <v>920</v>
      </c>
      <c r="T29" s="77">
        <f t="shared" si="2"/>
        <v>1150</v>
      </c>
      <c r="U29" s="76">
        <f t="shared" si="2"/>
        <v>1250</v>
      </c>
      <c r="V29" s="77">
        <f t="shared" si="2"/>
        <v>1300</v>
      </c>
      <c r="W29" s="68"/>
      <c r="X29" s="69"/>
      <c r="Y29" s="75"/>
    </row>
    <row r="30" spans="1:26" s="1" customFormat="1" ht="17.25" x14ac:dyDescent="0.25">
      <c r="A30" s="41"/>
      <c r="B30" s="19"/>
      <c r="C30" s="20"/>
      <c r="D30" s="53"/>
      <c r="E30" s="21"/>
      <c r="F30" s="184"/>
      <c r="G30" s="22" t="s">
        <v>360</v>
      </c>
      <c r="H30" s="182" t="s">
        <v>405</v>
      </c>
      <c r="I30" s="182"/>
      <c r="J30" s="182" t="s">
        <v>1065</v>
      </c>
      <c r="K30" s="182"/>
      <c r="L30" s="182"/>
      <c r="M30" s="182"/>
      <c r="N30" s="22" t="s">
        <v>981</v>
      </c>
      <c r="O30" s="182" t="s">
        <v>868</v>
      </c>
      <c r="P30" s="182"/>
      <c r="Q30" s="182"/>
      <c r="R30" s="182"/>
      <c r="S30" s="182" t="s">
        <v>869</v>
      </c>
      <c r="T30" s="182"/>
      <c r="U30" s="182"/>
      <c r="V30" s="182"/>
      <c r="W30" s="41"/>
      <c r="X30" s="19"/>
      <c r="Y30" s="20"/>
    </row>
    <row r="31" spans="1:26" s="1" customFormat="1" ht="11.25" x14ac:dyDescent="0.2">
      <c r="B31" s="19"/>
      <c r="C31" s="20"/>
      <c r="D31" s="53"/>
      <c r="E31" s="23"/>
      <c r="F31" s="184"/>
      <c r="G31" s="18" t="s">
        <v>870</v>
      </c>
      <c r="H31" s="61" t="s">
        <v>871</v>
      </c>
      <c r="I31" s="18">
        <v>0</v>
      </c>
      <c r="J31" s="61">
        <v>1</v>
      </c>
      <c r="K31" s="18">
        <v>2</v>
      </c>
      <c r="L31" s="61">
        <v>3</v>
      </c>
      <c r="M31" s="18">
        <v>4</v>
      </c>
      <c r="N31" s="61" t="s">
        <v>982</v>
      </c>
      <c r="O31" s="18">
        <v>1</v>
      </c>
      <c r="P31" s="61">
        <v>2</v>
      </c>
      <c r="Q31" s="18">
        <v>3</v>
      </c>
      <c r="R31" s="61">
        <v>4</v>
      </c>
      <c r="S31" s="18">
        <v>1</v>
      </c>
      <c r="T31" s="61">
        <v>2</v>
      </c>
      <c r="U31" s="18">
        <v>3</v>
      </c>
      <c r="V31" s="61">
        <v>4</v>
      </c>
      <c r="X31" s="19"/>
      <c r="Y31" s="20"/>
    </row>
    <row r="32" spans="1:26" s="1" customFormat="1" ht="58.5" customHeight="1" x14ac:dyDescent="0.2">
      <c r="A32" s="3"/>
      <c r="B32" s="56" t="s">
        <v>359</v>
      </c>
      <c r="C32" s="131" t="s">
        <v>204</v>
      </c>
      <c r="D32" s="24" t="s">
        <v>4</v>
      </c>
      <c r="E32" s="46"/>
      <c r="F32" s="184"/>
      <c r="G32" s="47" t="s">
        <v>1321</v>
      </c>
      <c r="H32" s="73" t="s">
        <v>1323</v>
      </c>
      <c r="I32" s="47" t="s">
        <v>1057</v>
      </c>
      <c r="J32" s="73" t="s">
        <v>49</v>
      </c>
      <c r="K32" s="47" t="s">
        <v>50</v>
      </c>
      <c r="L32" s="73" t="s">
        <v>51</v>
      </c>
      <c r="M32" s="47" t="s">
        <v>52</v>
      </c>
      <c r="N32" s="73" t="s">
        <v>48</v>
      </c>
      <c r="O32" s="47" t="s">
        <v>53</v>
      </c>
      <c r="P32" s="73" t="s">
        <v>54</v>
      </c>
      <c r="Q32" s="47" t="s">
        <v>965</v>
      </c>
      <c r="R32" s="73" t="s">
        <v>966</v>
      </c>
      <c r="S32" s="47" t="s">
        <v>967</v>
      </c>
      <c r="T32" s="73" t="s">
        <v>968</v>
      </c>
      <c r="U32" s="47" t="s">
        <v>969</v>
      </c>
      <c r="V32" s="73" t="s">
        <v>970</v>
      </c>
      <c r="W32" s="3"/>
      <c r="X32" s="56"/>
    </row>
    <row r="33" spans="1:25" s="1" customFormat="1" ht="12" customHeight="1" x14ac:dyDescent="0.2">
      <c r="A33" s="113"/>
      <c r="B33" s="118"/>
      <c r="C33" s="32"/>
      <c r="D33" s="87"/>
      <c r="E33" s="87"/>
      <c r="F33" s="126"/>
      <c r="G33" s="114"/>
      <c r="H33" s="114"/>
      <c r="I33" s="114"/>
      <c r="J33" s="114"/>
      <c r="K33" s="114"/>
      <c r="L33" s="114"/>
      <c r="M33" s="114"/>
      <c r="N33" s="114"/>
      <c r="O33" s="114"/>
      <c r="P33" s="114"/>
      <c r="Q33" s="114"/>
      <c r="R33" s="114"/>
      <c r="S33" s="114"/>
      <c r="T33" s="114"/>
      <c r="U33" s="114"/>
      <c r="V33" s="114"/>
      <c r="W33" s="113"/>
      <c r="X33" s="118"/>
      <c r="Y33" s="32"/>
    </row>
    <row r="34" spans="1:25" s="1" customFormat="1" ht="12" customHeight="1" x14ac:dyDescent="0.2">
      <c r="A34" s="113"/>
      <c r="B34" s="118"/>
      <c r="C34" s="32"/>
      <c r="D34" s="87"/>
      <c r="E34" s="87"/>
      <c r="F34" s="126"/>
      <c r="G34" s="114"/>
      <c r="H34" s="114"/>
      <c r="I34" s="114"/>
      <c r="J34" s="114"/>
      <c r="K34" s="114"/>
      <c r="L34" s="114"/>
      <c r="M34" s="114"/>
      <c r="N34" s="114"/>
      <c r="O34" s="114"/>
      <c r="P34" s="114"/>
      <c r="Q34" s="114"/>
      <c r="R34" s="114"/>
      <c r="S34" s="114"/>
      <c r="T34" s="114"/>
      <c r="U34" s="114"/>
      <c r="V34" s="114"/>
      <c r="W34" s="113"/>
      <c r="X34" s="118"/>
      <c r="Y34" s="32"/>
    </row>
    <row r="35" spans="1:25" s="1" customFormat="1" ht="12" customHeight="1" x14ac:dyDescent="0.2">
      <c r="A35" s="113"/>
      <c r="B35" s="130"/>
      <c r="C35" s="32"/>
      <c r="D35" s="87"/>
      <c r="E35" s="87"/>
      <c r="F35" s="126"/>
      <c r="G35" s="114"/>
      <c r="H35" s="114"/>
      <c r="I35" s="114"/>
      <c r="J35" s="114"/>
      <c r="K35" s="114"/>
      <c r="L35" s="114"/>
      <c r="M35" s="114"/>
      <c r="N35" s="114"/>
      <c r="O35" s="114"/>
      <c r="P35" s="114"/>
      <c r="Q35" s="114"/>
      <c r="R35" s="114"/>
      <c r="S35" s="114"/>
      <c r="T35" s="114"/>
      <c r="U35" s="114"/>
      <c r="V35" s="114"/>
      <c r="W35" s="113"/>
      <c r="X35" s="130"/>
      <c r="Y35" s="32"/>
    </row>
    <row r="36" spans="1:25" s="1" customFormat="1" ht="12" customHeight="1" x14ac:dyDescent="0.2">
      <c r="A36" s="113"/>
      <c r="B36" s="130"/>
      <c r="C36" s="32"/>
      <c r="D36" s="87"/>
      <c r="E36" s="87"/>
      <c r="F36" s="126"/>
      <c r="G36" s="114"/>
      <c r="H36" s="114"/>
      <c r="I36" s="114"/>
      <c r="J36" s="114"/>
      <c r="K36" s="114"/>
      <c r="L36" s="114"/>
      <c r="M36" s="114"/>
      <c r="N36" s="114"/>
      <c r="O36" s="114"/>
      <c r="P36" s="114"/>
      <c r="Q36" s="114"/>
      <c r="R36" s="114"/>
      <c r="S36" s="114"/>
      <c r="T36" s="114"/>
      <c r="U36" s="114"/>
      <c r="V36" s="114"/>
      <c r="W36" s="113"/>
      <c r="X36" s="130"/>
      <c r="Y36" s="32"/>
    </row>
    <row r="37" spans="1:25" s="1" customFormat="1" ht="12" customHeight="1" x14ac:dyDescent="0.2">
      <c r="A37" s="113"/>
      <c r="B37" s="85"/>
      <c r="C37" s="86"/>
      <c r="D37" s="87"/>
      <c r="E37" s="87"/>
      <c r="F37" s="126"/>
      <c r="G37" s="114"/>
      <c r="H37" s="114"/>
      <c r="I37" s="114"/>
      <c r="J37" s="114"/>
      <c r="K37" s="114"/>
      <c r="L37" s="114"/>
      <c r="M37" s="114"/>
      <c r="N37" s="114"/>
      <c r="O37" s="114"/>
      <c r="P37" s="114"/>
      <c r="Q37" s="114"/>
      <c r="R37" s="114"/>
      <c r="S37" s="114"/>
      <c r="T37" s="114"/>
      <c r="U37" s="114"/>
      <c r="V37" s="114"/>
      <c r="W37" s="113"/>
      <c r="X37" s="85"/>
      <c r="Y37" s="86"/>
    </row>
    <row r="38" spans="1:25" s="1" customFormat="1" ht="12" customHeight="1" x14ac:dyDescent="0.2">
      <c r="A38" s="113"/>
      <c r="B38" s="85"/>
      <c r="C38" s="86"/>
      <c r="D38" s="87"/>
      <c r="E38" s="87"/>
      <c r="F38" s="126"/>
      <c r="G38" s="114"/>
      <c r="H38" s="114"/>
      <c r="I38" s="114"/>
      <c r="J38" s="114"/>
      <c r="K38" s="114"/>
      <c r="L38" s="114"/>
      <c r="M38" s="114"/>
      <c r="N38" s="114"/>
      <c r="O38" s="114"/>
      <c r="P38" s="114"/>
      <c r="Q38" s="114"/>
      <c r="R38" s="114"/>
      <c r="S38" s="114"/>
      <c r="T38" s="114"/>
      <c r="U38" s="114"/>
      <c r="V38" s="114"/>
      <c r="W38" s="113"/>
      <c r="X38" s="85"/>
      <c r="Y38" s="86"/>
    </row>
    <row r="39" spans="1:25" s="1" customFormat="1" ht="12" customHeight="1" x14ac:dyDescent="0.2">
      <c r="A39" s="113"/>
      <c r="B39" s="85"/>
      <c r="C39" s="86"/>
      <c r="D39" s="87"/>
      <c r="E39" s="87"/>
      <c r="F39" s="126"/>
      <c r="G39" s="114"/>
      <c r="H39" s="114"/>
      <c r="I39" s="114"/>
      <c r="J39" s="114"/>
      <c r="K39" s="114"/>
      <c r="L39" s="114"/>
      <c r="M39" s="114"/>
      <c r="N39" s="114"/>
      <c r="O39" s="114"/>
      <c r="P39" s="114"/>
      <c r="Q39" s="114"/>
      <c r="R39" s="114"/>
      <c r="S39" s="114"/>
      <c r="T39" s="114"/>
      <c r="U39" s="114"/>
      <c r="V39" s="114"/>
      <c r="W39" s="113"/>
      <c r="X39" s="85"/>
      <c r="Y39" s="86"/>
    </row>
    <row r="40" spans="1:25" s="1" customFormat="1" ht="12" customHeight="1" x14ac:dyDescent="0.2">
      <c r="A40" s="113"/>
      <c r="B40" s="85"/>
      <c r="C40" s="86"/>
      <c r="D40" s="87"/>
      <c r="E40" s="87"/>
      <c r="F40" s="126"/>
      <c r="G40" s="114"/>
      <c r="H40" s="114"/>
      <c r="I40" s="114"/>
      <c r="J40" s="114"/>
      <c r="K40" s="114"/>
      <c r="L40" s="114"/>
      <c r="M40" s="114"/>
      <c r="N40" s="114"/>
      <c r="O40" s="114"/>
      <c r="P40" s="114"/>
      <c r="Q40" s="114"/>
      <c r="R40" s="114"/>
      <c r="S40" s="114"/>
      <c r="T40" s="114"/>
      <c r="U40" s="114"/>
      <c r="V40" s="114"/>
      <c r="W40" s="113"/>
      <c r="X40" s="85"/>
      <c r="Y40" s="86"/>
    </row>
    <row r="41" spans="1:25" ht="12" customHeight="1" x14ac:dyDescent="0.2">
      <c r="A41" s="115"/>
      <c r="B41" s="116"/>
      <c r="C41" s="116"/>
      <c r="D41" s="115"/>
      <c r="E41" s="115"/>
      <c r="F41" s="127"/>
      <c r="G41" s="115"/>
      <c r="H41" s="115"/>
      <c r="I41" s="115"/>
      <c r="J41" s="115"/>
      <c r="K41" s="115"/>
      <c r="L41" s="115"/>
      <c r="M41" s="115"/>
      <c r="N41" s="115"/>
      <c r="O41" s="115"/>
      <c r="P41" s="115"/>
      <c r="Q41" s="115"/>
      <c r="R41" s="115"/>
      <c r="S41" s="115"/>
      <c r="T41" s="115"/>
      <c r="U41" s="115"/>
      <c r="V41" s="115"/>
      <c r="W41" s="115"/>
      <c r="X41" s="116"/>
      <c r="Y41" s="116"/>
    </row>
    <row r="42" spans="1:25" ht="12" customHeight="1" x14ac:dyDescent="0.2">
      <c r="A42" s="115"/>
      <c r="B42" s="117"/>
      <c r="C42" s="117"/>
      <c r="D42" s="115"/>
      <c r="E42" s="115"/>
      <c r="F42" s="127"/>
      <c r="G42" s="115"/>
      <c r="H42" s="115"/>
      <c r="I42" s="115"/>
      <c r="J42" s="115"/>
      <c r="K42" s="115"/>
      <c r="L42" s="115"/>
      <c r="M42" s="115"/>
      <c r="N42" s="115"/>
      <c r="O42" s="115"/>
      <c r="P42" s="115"/>
      <c r="Q42" s="115"/>
      <c r="R42" s="115"/>
      <c r="S42" s="115"/>
      <c r="T42" s="115"/>
      <c r="U42" s="115"/>
      <c r="V42" s="115"/>
      <c r="W42" s="115"/>
      <c r="X42" s="117"/>
      <c r="Y42" s="117"/>
    </row>
    <row r="43" spans="1:25" ht="12" customHeight="1" x14ac:dyDescent="0.2">
      <c r="A43" s="115"/>
      <c r="B43" s="117"/>
      <c r="C43" s="117"/>
      <c r="D43" s="115"/>
      <c r="E43" s="115"/>
      <c r="F43" s="127"/>
      <c r="G43" s="115"/>
      <c r="H43" s="115"/>
      <c r="I43" s="115"/>
      <c r="J43" s="115"/>
      <c r="K43" s="115"/>
      <c r="L43" s="115"/>
      <c r="M43" s="115"/>
      <c r="N43" s="115"/>
      <c r="O43" s="115"/>
      <c r="P43" s="115"/>
      <c r="Q43" s="115"/>
      <c r="R43" s="115"/>
      <c r="S43" s="115"/>
      <c r="T43" s="115"/>
      <c r="U43" s="115"/>
      <c r="V43" s="115"/>
      <c r="W43" s="115"/>
      <c r="X43" s="117"/>
      <c r="Y43" s="117"/>
    </row>
    <row r="44" spans="1:25" ht="12" customHeight="1" x14ac:dyDescent="0.2">
      <c r="A44" s="115"/>
      <c r="B44" s="118"/>
      <c r="C44" s="118"/>
      <c r="D44" s="115"/>
      <c r="E44" s="115"/>
      <c r="F44" s="127"/>
      <c r="G44" s="115"/>
      <c r="H44" s="115"/>
      <c r="I44" s="115"/>
      <c r="J44" s="115"/>
      <c r="K44" s="115"/>
      <c r="L44" s="115"/>
      <c r="M44" s="115"/>
      <c r="N44" s="115"/>
      <c r="O44" s="115"/>
      <c r="P44" s="115"/>
      <c r="Q44" s="115"/>
      <c r="R44" s="115"/>
      <c r="S44" s="115"/>
      <c r="T44" s="115"/>
      <c r="U44" s="115"/>
      <c r="V44" s="115"/>
      <c r="W44" s="115"/>
      <c r="X44" s="118"/>
      <c r="Y44" s="118"/>
    </row>
  </sheetData>
  <mergeCells count="11">
    <mergeCell ref="H30:I30"/>
    <mergeCell ref="J30:M30"/>
    <mergeCell ref="O30:R30"/>
    <mergeCell ref="S30:V30"/>
    <mergeCell ref="F29:F32"/>
    <mergeCell ref="A2:D3"/>
    <mergeCell ref="F1:F4"/>
    <mergeCell ref="S1:V1"/>
    <mergeCell ref="H1:I1"/>
    <mergeCell ref="J1:M1"/>
    <mergeCell ref="O1:R1"/>
  </mergeCells>
  <phoneticPr fontId="10" type="noConversion"/>
  <printOptions horizontalCentered="1"/>
  <pageMargins left="0.39370078740157483" right="0.39370078740157483" top="0.31496062992125984" bottom="0.19685039370078741" header="0.31496062992125984" footer="0.19685039370078741"/>
  <pageSetup paperSize="9" pageOrder="overThenDown" orientation="landscape" horizontalDpi="4294967293"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A9F4E-358C-4E13-9EEF-69BC63E8A271}">
  <dimension ref="A1:J687"/>
  <sheetViews>
    <sheetView showGridLines="0" tabSelected="1" workbookViewId="0">
      <selection activeCell="B2" sqref="B2"/>
    </sheetView>
  </sheetViews>
  <sheetFormatPr defaultColWidth="1.85546875" defaultRowHeight="12" customHeight="1" x14ac:dyDescent="0.15"/>
  <cols>
    <col min="1" max="1" width="1.85546875" style="13" customWidth="1"/>
    <col min="2" max="2" width="16" style="13" customWidth="1"/>
    <col min="3" max="3" width="78.42578125" style="13" customWidth="1"/>
    <col min="4" max="4" width="11" style="13" bestFit="1" customWidth="1"/>
    <col min="5" max="5" width="9.7109375" style="13" customWidth="1"/>
    <col min="6" max="6" width="46.7109375" style="13" customWidth="1"/>
    <col min="7" max="7" width="6.7109375" style="13" customWidth="1"/>
    <col min="8" max="8" width="2.7109375" style="13" customWidth="1"/>
    <col min="9" max="12" width="1.85546875" style="13" customWidth="1"/>
    <col min="13" max="13" width="1.5703125" style="13" customWidth="1"/>
    <col min="14" max="16384" width="1.85546875" style="13"/>
  </cols>
  <sheetData>
    <row r="1" spans="1:8" s="11" customFormat="1" ht="21" customHeight="1" x14ac:dyDescent="0.2">
      <c r="A1" s="48" t="s">
        <v>954</v>
      </c>
      <c r="B1" s="2"/>
      <c r="C1" s="9"/>
      <c r="D1" s="164" t="s">
        <v>42</v>
      </c>
      <c r="E1" s="19"/>
      <c r="F1" s="19"/>
      <c r="G1" s="12"/>
      <c r="H1" s="28"/>
    </row>
    <row r="2" spans="1:8" s="39" customFormat="1" ht="12" customHeight="1" x14ac:dyDescent="0.2">
      <c r="A2" s="37"/>
      <c r="B2" s="135" t="s">
        <v>955</v>
      </c>
      <c r="C2" s="135" t="s">
        <v>956</v>
      </c>
      <c r="D2" s="179">
        <v>4900</v>
      </c>
    </row>
    <row r="3" spans="1:8" s="11" customFormat="1" ht="54.75" customHeight="1" x14ac:dyDescent="0.2">
      <c r="A3" s="48" t="s">
        <v>317</v>
      </c>
      <c r="B3" s="2"/>
      <c r="C3" s="9"/>
      <c r="D3" s="164" t="s">
        <v>42</v>
      </c>
      <c r="E3" s="19"/>
      <c r="F3" s="19"/>
      <c r="G3" s="12"/>
      <c r="H3" s="28"/>
    </row>
    <row r="4" spans="1:8" s="11" customFormat="1" ht="12" customHeight="1" x14ac:dyDescent="0.2">
      <c r="A4" s="15"/>
      <c r="B4" s="19" t="s">
        <v>319</v>
      </c>
      <c r="C4" s="19" t="s">
        <v>817</v>
      </c>
      <c r="D4" s="179">
        <v>800</v>
      </c>
      <c r="H4" s="23"/>
    </row>
    <row r="5" spans="1:8" s="11" customFormat="1" ht="12" customHeight="1" x14ac:dyDescent="0.2">
      <c r="A5" s="15"/>
      <c r="B5" s="19" t="s">
        <v>107</v>
      </c>
      <c r="C5" s="19" t="s">
        <v>108</v>
      </c>
      <c r="D5" s="196">
        <v>740</v>
      </c>
      <c r="H5" s="23"/>
    </row>
    <row r="6" spans="1:8" s="11" customFormat="1" ht="12" customHeight="1" x14ac:dyDescent="0.2">
      <c r="A6" s="15"/>
      <c r="B6" s="19" t="s">
        <v>1508</v>
      </c>
      <c r="C6" s="19" t="s">
        <v>1509</v>
      </c>
      <c r="D6" s="196">
        <v>750</v>
      </c>
      <c r="H6" s="23"/>
    </row>
    <row r="7" spans="1:8" s="11" customFormat="1" ht="12" customHeight="1" x14ac:dyDescent="0.2">
      <c r="A7" s="15"/>
      <c r="B7" s="19" t="s">
        <v>318</v>
      </c>
      <c r="C7" s="19" t="s">
        <v>936</v>
      </c>
      <c r="D7" s="179">
        <v>980</v>
      </c>
      <c r="H7" s="23"/>
    </row>
    <row r="8" spans="1:8" s="11" customFormat="1" ht="12" customHeight="1" x14ac:dyDescent="0.2">
      <c r="A8" s="15"/>
      <c r="B8" s="19" t="s">
        <v>1497</v>
      </c>
      <c r="C8" s="19" t="s">
        <v>1498</v>
      </c>
      <c r="D8" s="179">
        <v>980</v>
      </c>
      <c r="H8" s="23"/>
    </row>
    <row r="9" spans="1:8" s="11" customFormat="1" ht="12" customHeight="1" x14ac:dyDescent="0.2">
      <c r="A9" s="15"/>
      <c r="B9" s="19" t="s">
        <v>1506</v>
      </c>
      <c r="C9" s="19" t="s">
        <v>1507</v>
      </c>
      <c r="D9" s="179">
        <v>1200</v>
      </c>
      <c r="H9" s="23"/>
    </row>
    <row r="10" spans="1:8" s="11" customFormat="1" ht="39" customHeight="1" x14ac:dyDescent="0.2">
      <c r="A10" s="15"/>
      <c r="B10" s="19"/>
      <c r="C10" s="19"/>
      <c r="D10" s="12"/>
      <c r="F10" s="19"/>
      <c r="G10" s="19"/>
      <c r="H10" s="28"/>
    </row>
    <row r="11" spans="1:8" s="11" customFormat="1" ht="12" customHeight="1" x14ac:dyDescent="0.2">
      <c r="A11" s="49" t="s">
        <v>957</v>
      </c>
      <c r="B11" s="19"/>
      <c r="C11" s="19"/>
      <c r="D11" s="12"/>
      <c r="H11" s="23"/>
    </row>
    <row r="12" spans="1:8" s="11" customFormat="1" ht="12" customHeight="1" x14ac:dyDescent="0.2">
      <c r="A12" s="15"/>
      <c r="B12" s="19" t="s">
        <v>249</v>
      </c>
      <c r="C12" s="19" t="s">
        <v>1483</v>
      </c>
      <c r="D12" s="165">
        <v>1193.5</v>
      </c>
      <c r="G12" s="20"/>
      <c r="H12" s="23"/>
    </row>
    <row r="13" spans="1:8" s="11" customFormat="1" ht="12" customHeight="1" x14ac:dyDescent="0.2">
      <c r="A13" s="15"/>
      <c r="B13" s="19" t="s">
        <v>886</v>
      </c>
      <c r="C13" s="19" t="s">
        <v>1484</v>
      </c>
      <c r="D13" s="165">
        <v>1853.5</v>
      </c>
      <c r="G13" s="20"/>
      <c r="H13" s="23"/>
    </row>
    <row r="14" spans="1:8" s="11" customFormat="1" ht="12" customHeight="1" x14ac:dyDescent="0.2">
      <c r="G14" s="20"/>
      <c r="H14" s="23"/>
    </row>
    <row r="15" spans="1:8" s="11" customFormat="1" ht="12" customHeight="1" x14ac:dyDescent="0.2">
      <c r="A15" s="48" t="s">
        <v>43</v>
      </c>
      <c r="C15" s="9"/>
      <c r="D15" s="12"/>
      <c r="G15" s="20"/>
      <c r="H15" s="23"/>
    </row>
    <row r="16" spans="1:8" s="11" customFormat="1" ht="12" customHeight="1" x14ac:dyDescent="0.2">
      <c r="A16" s="16"/>
      <c r="B16" s="19" t="s">
        <v>977</v>
      </c>
      <c r="C16" s="19" t="s">
        <v>2152</v>
      </c>
      <c r="D16" s="166">
        <v>790</v>
      </c>
      <c r="G16" s="20"/>
      <c r="H16" s="23"/>
    </row>
    <row r="17" spans="1:8" s="11" customFormat="1" ht="12" customHeight="1" x14ac:dyDescent="0.2">
      <c r="A17" s="16"/>
      <c r="B17" s="19" t="s">
        <v>975</v>
      </c>
      <c r="C17" s="19" t="s">
        <v>2153</v>
      </c>
      <c r="D17" s="166">
        <v>830</v>
      </c>
      <c r="G17" s="20"/>
      <c r="H17" s="23"/>
    </row>
    <row r="18" spans="1:8" s="11" customFormat="1" ht="12" customHeight="1" x14ac:dyDescent="0.2">
      <c r="A18" s="16"/>
      <c r="B18" s="19" t="s">
        <v>976</v>
      </c>
      <c r="C18" s="19" t="s">
        <v>2154</v>
      </c>
      <c r="D18" s="166">
        <v>870</v>
      </c>
      <c r="H18" s="23"/>
    </row>
    <row r="19" spans="1:8" s="11" customFormat="1" ht="12" customHeight="1" x14ac:dyDescent="0.2">
      <c r="A19" s="16"/>
      <c r="B19" s="19" t="s">
        <v>971</v>
      </c>
      <c r="C19" s="11" t="s">
        <v>2155</v>
      </c>
      <c r="D19" s="166">
        <v>950</v>
      </c>
      <c r="G19" s="29"/>
      <c r="H19" s="23"/>
    </row>
    <row r="20" spans="1:8" s="11" customFormat="1" ht="12" customHeight="1" x14ac:dyDescent="0.2">
      <c r="A20" s="16"/>
      <c r="B20" s="19" t="s">
        <v>972</v>
      </c>
      <c r="C20" s="19" t="s">
        <v>2156</v>
      </c>
      <c r="D20" s="166">
        <v>960</v>
      </c>
      <c r="G20" s="29"/>
      <c r="H20" s="23"/>
    </row>
    <row r="21" spans="1:8" s="11" customFormat="1" ht="12" customHeight="1" x14ac:dyDescent="0.2">
      <c r="A21" s="16"/>
      <c r="B21" s="19" t="s">
        <v>973</v>
      </c>
      <c r="C21" s="11" t="s">
        <v>2158</v>
      </c>
      <c r="D21" s="166">
        <v>970</v>
      </c>
      <c r="G21" s="29"/>
      <c r="H21" s="23"/>
    </row>
    <row r="22" spans="1:8" s="11" customFormat="1" ht="12" customHeight="1" x14ac:dyDescent="0.2">
      <c r="B22" s="19" t="s">
        <v>974</v>
      </c>
      <c r="C22" s="11" t="s">
        <v>2157</v>
      </c>
      <c r="D22" s="166">
        <v>990</v>
      </c>
      <c r="G22" s="29"/>
      <c r="H22" s="23"/>
    </row>
    <row r="23" spans="1:8" s="11" customFormat="1" ht="12" customHeight="1" x14ac:dyDescent="0.2">
      <c r="B23" s="19" t="s">
        <v>880</v>
      </c>
      <c r="C23" s="11" t="s">
        <v>2159</v>
      </c>
      <c r="D23" s="166">
        <v>1150</v>
      </c>
      <c r="G23" s="29"/>
      <c r="H23" s="23"/>
    </row>
    <row r="24" spans="1:8" s="11" customFormat="1" ht="12" customHeight="1" x14ac:dyDescent="0.2">
      <c r="B24" s="19" t="s">
        <v>1485</v>
      </c>
      <c r="C24" s="11" t="s">
        <v>2160</v>
      </c>
      <c r="D24" s="166">
        <v>1130</v>
      </c>
      <c r="G24" s="29"/>
      <c r="H24" s="23"/>
    </row>
    <row r="25" spans="1:8" s="11" customFormat="1" ht="12" customHeight="1" x14ac:dyDescent="0.2">
      <c r="B25" s="19" t="s">
        <v>881</v>
      </c>
      <c r="C25" s="11" t="s">
        <v>2161</v>
      </c>
      <c r="D25" s="166">
        <v>1280</v>
      </c>
      <c r="G25" s="29"/>
      <c r="H25" s="23"/>
    </row>
    <row r="26" spans="1:8" s="11" customFormat="1" ht="12" customHeight="1" x14ac:dyDescent="0.2">
      <c r="B26" s="19" t="s">
        <v>1486</v>
      </c>
      <c r="C26" s="11" t="s">
        <v>2162</v>
      </c>
      <c r="D26" s="166">
        <v>1260</v>
      </c>
      <c r="G26" s="29"/>
      <c r="H26" s="23"/>
    </row>
    <row r="27" spans="1:8" s="11" customFormat="1" ht="12" customHeight="1" x14ac:dyDescent="0.2">
      <c r="B27" s="19" t="s">
        <v>882</v>
      </c>
      <c r="C27" s="11" t="s">
        <v>2163</v>
      </c>
      <c r="D27" s="166">
        <v>1150</v>
      </c>
      <c r="G27" s="29"/>
      <c r="H27" s="23"/>
    </row>
    <row r="28" spans="1:8" s="11" customFormat="1" ht="12" customHeight="1" x14ac:dyDescent="0.2">
      <c r="B28" s="19" t="s">
        <v>1487</v>
      </c>
      <c r="C28" s="11" t="s">
        <v>2164</v>
      </c>
      <c r="D28" s="166">
        <v>1140</v>
      </c>
      <c r="G28" s="29"/>
      <c r="H28" s="23"/>
    </row>
    <row r="29" spans="1:8" s="11" customFormat="1" ht="12" customHeight="1" x14ac:dyDescent="0.2">
      <c r="B29" s="19" t="s">
        <v>883</v>
      </c>
      <c r="C29" s="11" t="s">
        <v>2148</v>
      </c>
      <c r="D29" s="166">
        <v>1280</v>
      </c>
      <c r="G29" s="29"/>
      <c r="H29" s="23"/>
    </row>
    <row r="30" spans="1:8" s="11" customFormat="1" ht="12" customHeight="1" x14ac:dyDescent="0.2">
      <c r="B30" s="19" t="s">
        <v>1488</v>
      </c>
      <c r="C30" s="11" t="s">
        <v>2149</v>
      </c>
      <c r="D30" s="166">
        <v>1260</v>
      </c>
      <c r="G30" s="29"/>
      <c r="H30" s="23"/>
    </row>
    <row r="31" spans="1:8" s="11" customFormat="1" ht="12" customHeight="1" x14ac:dyDescent="0.2">
      <c r="B31" s="19" t="s">
        <v>884</v>
      </c>
      <c r="C31" s="11" t="s">
        <v>2165</v>
      </c>
      <c r="D31" s="166">
        <v>1430</v>
      </c>
      <c r="G31" s="29"/>
      <c r="H31" s="23"/>
    </row>
    <row r="32" spans="1:8" s="11" customFormat="1" ht="12" customHeight="1" x14ac:dyDescent="0.2">
      <c r="B32" s="19" t="s">
        <v>1489</v>
      </c>
      <c r="C32" s="11" t="s">
        <v>2166</v>
      </c>
      <c r="D32" s="166">
        <v>1400</v>
      </c>
      <c r="G32" s="29"/>
      <c r="H32" s="23"/>
    </row>
    <row r="33" spans="1:8" s="11" customFormat="1" ht="12" customHeight="1" x14ac:dyDescent="0.2">
      <c r="B33" s="19" t="s">
        <v>885</v>
      </c>
      <c r="C33" s="11" t="s">
        <v>2150</v>
      </c>
      <c r="D33" s="166">
        <v>1600</v>
      </c>
      <c r="G33" s="29"/>
      <c r="H33" s="23"/>
    </row>
    <row r="34" spans="1:8" s="11" customFormat="1" ht="12" customHeight="1" x14ac:dyDescent="0.2">
      <c r="B34" s="19" t="s">
        <v>1490</v>
      </c>
      <c r="C34" s="11" t="s">
        <v>2151</v>
      </c>
      <c r="D34" s="166">
        <v>1530</v>
      </c>
      <c r="G34" s="29"/>
      <c r="H34" s="23"/>
    </row>
    <row r="35" spans="1:8" s="11" customFormat="1" ht="12" customHeight="1" x14ac:dyDescent="0.2">
      <c r="B35" s="11" t="s">
        <v>978</v>
      </c>
      <c r="C35" s="11" t="s">
        <v>979</v>
      </c>
      <c r="D35" s="166">
        <v>475</v>
      </c>
      <c r="G35" s="29"/>
      <c r="H35" s="23"/>
    </row>
    <row r="36" spans="1:8" s="11" customFormat="1" ht="12" customHeight="1" x14ac:dyDescent="0.2">
      <c r="G36" s="29"/>
      <c r="H36" s="23"/>
    </row>
    <row r="37" spans="1:8" s="11" customFormat="1" ht="12" customHeight="1" x14ac:dyDescent="0.2">
      <c r="A37" s="50" t="s">
        <v>44</v>
      </c>
      <c r="B37" s="19"/>
      <c r="C37" s="9"/>
      <c r="D37" s="12"/>
      <c r="G37" s="29"/>
      <c r="H37" s="23"/>
    </row>
    <row r="38" spans="1:8" s="11" customFormat="1" ht="12" customHeight="1" x14ac:dyDescent="0.2">
      <c r="A38" s="15"/>
      <c r="B38" s="11" t="s">
        <v>980</v>
      </c>
      <c r="C38" s="11" t="s">
        <v>983</v>
      </c>
      <c r="D38" s="197">
        <v>265</v>
      </c>
      <c r="G38" s="20"/>
      <c r="H38" s="23"/>
    </row>
    <row r="39" spans="1:8" s="11" customFormat="1" ht="12" customHeight="1" x14ac:dyDescent="0.2">
      <c r="A39" s="15"/>
      <c r="B39" s="11" t="s">
        <v>2312</v>
      </c>
      <c r="C39" s="11" t="s">
        <v>238</v>
      </c>
      <c r="D39" s="198">
        <v>1150</v>
      </c>
      <c r="E39" s="13"/>
      <c r="F39" s="13"/>
      <c r="G39" s="13"/>
      <c r="H39" s="30"/>
    </row>
    <row r="40" spans="1:8" s="11" customFormat="1" ht="12" customHeight="1" x14ac:dyDescent="0.2">
      <c r="A40" s="15"/>
      <c r="B40" s="11" t="s">
        <v>2273</v>
      </c>
      <c r="C40" s="11" t="s">
        <v>2274</v>
      </c>
      <c r="D40" s="181">
        <v>310</v>
      </c>
      <c r="E40" s="13"/>
      <c r="F40" s="13"/>
      <c r="G40" s="13"/>
      <c r="H40" s="30"/>
    </row>
    <row r="41" spans="1:8" s="11" customFormat="1" ht="12" customHeight="1" x14ac:dyDescent="0.2">
      <c r="D41" s="29"/>
      <c r="E41" s="19"/>
      <c r="F41" s="19"/>
      <c r="G41" s="42"/>
      <c r="H41" s="23"/>
    </row>
    <row r="42" spans="1:8" s="11" customFormat="1" ht="12" customHeight="1" x14ac:dyDescent="0.2">
      <c r="A42" s="50" t="s">
        <v>484</v>
      </c>
      <c r="B42" s="19"/>
      <c r="C42" s="19"/>
      <c r="D42" s="12"/>
      <c r="E42" s="19"/>
      <c r="F42" s="19"/>
      <c r="G42" s="42"/>
      <c r="H42" s="23"/>
    </row>
    <row r="43" spans="1:8" s="11" customFormat="1" ht="12" customHeight="1" x14ac:dyDescent="0.2">
      <c r="A43" s="134"/>
      <c r="B43" s="19" t="s">
        <v>485</v>
      </c>
      <c r="C43" s="19" t="s">
        <v>2111</v>
      </c>
      <c r="D43" s="199">
        <v>36</v>
      </c>
      <c r="E43" s="19"/>
      <c r="F43" s="19"/>
      <c r="G43" s="42"/>
      <c r="H43" s="23"/>
    </row>
    <row r="44" spans="1:8" s="11" customFormat="1" ht="12" customHeight="1" x14ac:dyDescent="0.2">
      <c r="A44" s="134"/>
      <c r="B44" s="19" t="s">
        <v>2112</v>
      </c>
      <c r="C44" s="19" t="s">
        <v>2113</v>
      </c>
      <c r="D44" s="167">
        <v>62</v>
      </c>
      <c r="E44" s="19"/>
      <c r="F44" s="19"/>
      <c r="G44" s="42"/>
      <c r="H44" s="23"/>
    </row>
    <row r="45" spans="1:8" s="11" customFormat="1" ht="12" customHeight="1" x14ac:dyDescent="0.2">
      <c r="A45" s="134"/>
      <c r="B45" s="19" t="s">
        <v>2114</v>
      </c>
      <c r="C45" s="19" t="s">
        <v>2115</v>
      </c>
      <c r="D45" s="199">
        <v>11</v>
      </c>
      <c r="E45" s="19"/>
      <c r="F45" s="19"/>
      <c r="G45" s="42"/>
      <c r="H45" s="23"/>
    </row>
    <row r="46" spans="1:8" s="11" customFormat="1" ht="12" customHeight="1" x14ac:dyDescent="0.2">
      <c r="A46" s="134"/>
      <c r="B46" s="19" t="s">
        <v>924</v>
      </c>
      <c r="C46" s="19" t="s">
        <v>2116</v>
      </c>
      <c r="D46" s="199">
        <v>16</v>
      </c>
      <c r="E46" s="19"/>
      <c r="F46" s="19"/>
      <c r="G46" s="42"/>
      <c r="H46" s="23"/>
    </row>
    <row r="47" spans="1:8" s="11" customFormat="1" ht="12" customHeight="1" x14ac:dyDescent="0.2">
      <c r="A47" s="134"/>
      <c r="B47" s="11" t="s">
        <v>1510</v>
      </c>
      <c r="C47" s="11" t="s">
        <v>984</v>
      </c>
      <c r="D47" s="200">
        <v>63</v>
      </c>
      <c r="E47" s="19"/>
      <c r="F47" s="19"/>
      <c r="G47" s="42"/>
      <c r="H47" s="23"/>
    </row>
    <row r="48" spans="1:8" s="11" customFormat="1" ht="12" customHeight="1" x14ac:dyDescent="0.2">
      <c r="A48" s="134"/>
      <c r="B48" s="11" t="s">
        <v>1511</v>
      </c>
      <c r="C48" s="11" t="s">
        <v>1512</v>
      </c>
      <c r="D48" s="200">
        <v>18.5</v>
      </c>
      <c r="E48" s="19"/>
      <c r="F48" s="19"/>
      <c r="G48" s="42"/>
      <c r="H48" s="23"/>
    </row>
    <row r="49" spans="1:8" s="11" customFormat="1" ht="12" customHeight="1" x14ac:dyDescent="0.2">
      <c r="A49" s="134"/>
      <c r="B49" s="19" t="s">
        <v>486</v>
      </c>
      <c r="C49" s="19" t="s">
        <v>487</v>
      </c>
      <c r="D49" s="167">
        <v>47</v>
      </c>
      <c r="E49" s="19"/>
      <c r="F49" s="19"/>
      <c r="G49" s="42"/>
      <c r="H49" s="23"/>
    </row>
    <row r="50" spans="1:8" s="11" customFormat="1" ht="12" customHeight="1" x14ac:dyDescent="0.2">
      <c r="A50" s="50"/>
      <c r="B50" s="19" t="s">
        <v>488</v>
      </c>
      <c r="C50" s="19" t="s">
        <v>489</v>
      </c>
      <c r="D50" s="167">
        <v>57</v>
      </c>
      <c r="E50" s="19"/>
      <c r="F50" s="19"/>
      <c r="G50" s="42"/>
      <c r="H50" s="23"/>
    </row>
    <row r="51" spans="1:8" s="11" customFormat="1" ht="12" customHeight="1" x14ac:dyDescent="0.2">
      <c r="A51" s="134"/>
      <c r="B51" s="19" t="s">
        <v>490</v>
      </c>
      <c r="C51" s="19" t="s">
        <v>1491</v>
      </c>
      <c r="D51" s="167">
        <v>500</v>
      </c>
      <c r="E51" s="19"/>
      <c r="F51" s="19"/>
      <c r="G51" s="42"/>
      <c r="H51" s="23"/>
    </row>
    <row r="52" spans="1:8" s="11" customFormat="1" ht="12" customHeight="1" x14ac:dyDescent="0.2">
      <c r="A52" s="134"/>
      <c r="B52" s="19" t="s">
        <v>1500</v>
      </c>
      <c r="C52" s="19" t="s">
        <v>1501</v>
      </c>
      <c r="D52" s="167">
        <f>420+27+33</f>
        <v>480</v>
      </c>
      <c r="E52" s="19"/>
      <c r="F52" s="19"/>
      <c r="G52" s="42"/>
      <c r="H52" s="23"/>
    </row>
    <row r="53" spans="1:8" s="11" customFormat="1" ht="12" customHeight="1" x14ac:dyDescent="0.2">
      <c r="A53" s="134"/>
      <c r="B53" s="19" t="s">
        <v>1513</v>
      </c>
      <c r="C53" s="19" t="s">
        <v>1514</v>
      </c>
      <c r="D53" s="167">
        <f>420+24+33</f>
        <v>477</v>
      </c>
      <c r="E53" s="19"/>
      <c r="F53" s="19"/>
      <c r="G53" s="42"/>
      <c r="H53" s="23"/>
    </row>
    <row r="54" spans="1:8" s="11" customFormat="1" ht="12" customHeight="1" x14ac:dyDescent="0.2">
      <c r="B54" s="11" t="s">
        <v>491</v>
      </c>
      <c r="C54" s="11" t="s">
        <v>492</v>
      </c>
      <c r="D54" s="165">
        <v>1660</v>
      </c>
      <c r="E54" s="19"/>
      <c r="F54" s="19"/>
      <c r="G54" s="42"/>
      <c r="H54" s="23"/>
    </row>
    <row r="55" spans="1:8" s="11" customFormat="1" ht="12" customHeight="1" x14ac:dyDescent="0.2">
      <c r="B55" s="11" t="s">
        <v>494</v>
      </c>
      <c r="C55" s="11" t="s">
        <v>499</v>
      </c>
      <c r="D55" s="165">
        <v>480</v>
      </c>
      <c r="E55" s="19"/>
      <c r="F55" s="19"/>
      <c r="G55" s="42"/>
      <c r="H55" s="23"/>
    </row>
    <row r="56" spans="1:8" s="11" customFormat="1" ht="12" customHeight="1" x14ac:dyDescent="0.2">
      <c r="B56" s="11" t="s">
        <v>493</v>
      </c>
      <c r="C56" s="11" t="s">
        <v>500</v>
      </c>
      <c r="D56" s="165">
        <v>500</v>
      </c>
      <c r="E56" s="19"/>
      <c r="F56" s="19"/>
      <c r="G56" s="42"/>
      <c r="H56" s="23"/>
    </row>
    <row r="57" spans="1:8" s="11" customFormat="1" ht="12" customHeight="1" x14ac:dyDescent="0.2">
      <c r="B57" s="11" t="s">
        <v>495</v>
      </c>
      <c r="C57" s="11" t="s">
        <v>501</v>
      </c>
      <c r="D57" s="165">
        <v>650</v>
      </c>
      <c r="E57" s="19"/>
      <c r="F57" s="19"/>
      <c r="G57" s="42"/>
      <c r="H57" s="23"/>
    </row>
    <row r="58" spans="1:8" s="11" customFormat="1" ht="12" customHeight="1" x14ac:dyDescent="0.2">
      <c r="B58" s="11" t="s">
        <v>496</v>
      </c>
      <c r="C58" s="11" t="s">
        <v>502</v>
      </c>
      <c r="D58" s="165">
        <v>870</v>
      </c>
      <c r="E58" s="19"/>
      <c r="F58" s="19"/>
      <c r="G58" s="42"/>
      <c r="H58" s="23"/>
    </row>
    <row r="59" spans="1:8" s="11" customFormat="1" ht="12" customHeight="1" x14ac:dyDescent="0.2">
      <c r="B59" s="11" t="s">
        <v>497</v>
      </c>
      <c r="C59" s="11" t="s">
        <v>503</v>
      </c>
      <c r="D59" s="165">
        <v>890</v>
      </c>
      <c r="E59" s="19"/>
      <c r="F59" s="19"/>
      <c r="G59" s="42"/>
      <c r="H59" s="23"/>
    </row>
    <row r="60" spans="1:8" s="11" customFormat="1" ht="12" customHeight="1" x14ac:dyDescent="0.2">
      <c r="B60" s="11" t="s">
        <v>498</v>
      </c>
      <c r="C60" s="11" t="s">
        <v>504</v>
      </c>
      <c r="D60" s="165">
        <v>1430</v>
      </c>
      <c r="E60" s="19"/>
      <c r="F60" s="19"/>
      <c r="G60" s="42"/>
      <c r="H60" s="23"/>
    </row>
    <row r="61" spans="1:8" s="11" customFormat="1" ht="12" customHeight="1" x14ac:dyDescent="0.2">
      <c r="B61" s="11" t="s">
        <v>206</v>
      </c>
      <c r="C61" s="11" t="s">
        <v>505</v>
      </c>
      <c r="D61" s="165">
        <v>1630</v>
      </c>
      <c r="E61" s="19"/>
      <c r="F61" s="19"/>
      <c r="G61" s="42"/>
      <c r="H61" s="23"/>
    </row>
    <row r="62" spans="1:8" s="11" customFormat="1" ht="12" customHeight="1" x14ac:dyDescent="0.2">
      <c r="D62" s="29"/>
      <c r="E62" s="19"/>
      <c r="F62" s="19"/>
      <c r="G62" s="42"/>
      <c r="H62" s="23"/>
    </row>
    <row r="63" spans="1:8" s="11" customFormat="1" ht="12" customHeight="1" x14ac:dyDescent="0.2">
      <c r="A63" s="48" t="s">
        <v>1492</v>
      </c>
      <c r="E63" s="19"/>
      <c r="F63" s="19"/>
      <c r="G63" s="12"/>
      <c r="H63" s="28"/>
    </row>
    <row r="64" spans="1:8" s="11" customFormat="1" ht="12" customHeight="1" x14ac:dyDescent="0.2">
      <c r="A64" s="48"/>
      <c r="B64" s="11" t="s">
        <v>467</v>
      </c>
      <c r="C64" s="11" t="s">
        <v>468</v>
      </c>
      <c r="D64" s="166">
        <v>3450</v>
      </c>
      <c r="E64" s="19"/>
      <c r="F64" s="19"/>
      <c r="G64" s="12"/>
      <c r="H64" s="28"/>
    </row>
    <row r="65" spans="1:8" s="11" customFormat="1" ht="12" customHeight="1" x14ac:dyDescent="0.2">
      <c r="A65" s="134"/>
      <c r="B65" s="11" t="s">
        <v>1378</v>
      </c>
      <c r="C65" s="11" t="s">
        <v>1379</v>
      </c>
      <c r="D65" s="166">
        <v>3490</v>
      </c>
      <c r="E65" s="19"/>
      <c r="F65" s="19"/>
      <c r="G65" s="12"/>
      <c r="H65" s="28"/>
    </row>
    <row r="66" spans="1:8" s="11" customFormat="1" ht="12" customHeight="1" x14ac:dyDescent="0.2">
      <c r="A66" s="48"/>
      <c r="B66" s="19" t="s">
        <v>469</v>
      </c>
      <c r="C66" s="20" t="s">
        <v>470</v>
      </c>
      <c r="D66" s="166">
        <v>3530</v>
      </c>
      <c r="E66" s="19"/>
      <c r="F66" s="19"/>
      <c r="G66" s="12"/>
      <c r="H66" s="28"/>
    </row>
    <row r="67" spans="1:8" s="11" customFormat="1" ht="12" customHeight="1" x14ac:dyDescent="0.2">
      <c r="A67" s="48"/>
      <c r="B67" s="19" t="s">
        <v>471</v>
      </c>
      <c r="C67" s="20" t="s">
        <v>472</v>
      </c>
      <c r="D67" s="166">
        <v>4010</v>
      </c>
      <c r="E67" s="19"/>
      <c r="F67" s="19"/>
      <c r="G67" s="12"/>
      <c r="H67" s="28"/>
    </row>
    <row r="68" spans="1:8" s="11" customFormat="1" ht="12" customHeight="1" x14ac:dyDescent="0.2">
      <c r="A68" s="134"/>
      <c r="B68" s="11" t="s">
        <v>2117</v>
      </c>
      <c r="C68" s="11" t="s">
        <v>2118</v>
      </c>
      <c r="D68" s="166">
        <v>6250</v>
      </c>
      <c r="E68" s="19"/>
      <c r="F68" s="19"/>
      <c r="G68" s="12"/>
      <c r="H68" s="28"/>
    </row>
    <row r="69" spans="1:8" s="11" customFormat="1" ht="12" customHeight="1" x14ac:dyDescent="0.2">
      <c r="A69" s="134"/>
      <c r="B69" s="11" t="s">
        <v>2119</v>
      </c>
      <c r="C69" s="11" t="s">
        <v>2120</v>
      </c>
      <c r="D69" s="166">
        <v>5750</v>
      </c>
      <c r="E69" s="19"/>
      <c r="F69" s="19"/>
      <c r="G69" s="12"/>
      <c r="H69" s="28"/>
    </row>
    <row r="70" spans="1:8" s="11" customFormat="1" ht="12" customHeight="1" x14ac:dyDescent="0.2">
      <c r="A70" s="134"/>
      <c r="B70" s="11" t="s">
        <v>2121</v>
      </c>
      <c r="C70" s="11" t="s">
        <v>2122</v>
      </c>
      <c r="D70" s="166">
        <v>6550</v>
      </c>
      <c r="E70" s="19"/>
      <c r="F70" s="19"/>
      <c r="G70" s="12"/>
      <c r="H70" s="28"/>
    </row>
    <row r="71" spans="1:8" s="11" customFormat="1" ht="12" customHeight="1" x14ac:dyDescent="0.2">
      <c r="A71" s="134"/>
      <c r="B71" s="11" t="s">
        <v>2123</v>
      </c>
      <c r="C71" s="11" t="s">
        <v>2124</v>
      </c>
      <c r="D71" s="166">
        <v>3900</v>
      </c>
      <c r="E71" s="19"/>
      <c r="F71" s="19"/>
      <c r="G71" s="12"/>
      <c r="H71" s="28"/>
    </row>
    <row r="72" spans="1:8" s="11" customFormat="1" ht="12" customHeight="1" x14ac:dyDescent="0.2">
      <c r="A72" s="134"/>
      <c r="B72" s="11" t="s">
        <v>2125</v>
      </c>
      <c r="C72" s="11" t="s">
        <v>2126</v>
      </c>
      <c r="D72" s="166">
        <v>5350</v>
      </c>
      <c r="E72" s="19"/>
      <c r="F72" s="19"/>
      <c r="G72" s="12"/>
      <c r="H72" s="28"/>
    </row>
    <row r="73" spans="1:8" s="11" customFormat="1" ht="12" customHeight="1" x14ac:dyDescent="0.2">
      <c r="A73" s="134"/>
      <c r="B73" s="11" t="s">
        <v>1499</v>
      </c>
      <c r="C73" s="11" t="s">
        <v>1496</v>
      </c>
      <c r="D73" s="166">
        <v>180</v>
      </c>
      <c r="E73" s="19"/>
      <c r="F73" s="19"/>
      <c r="G73" s="12"/>
      <c r="H73" s="28"/>
    </row>
    <row r="74" spans="1:8" s="11" customFormat="1" ht="12" customHeight="1" x14ac:dyDescent="0.2">
      <c r="A74" s="134"/>
      <c r="B74" s="11" t="s">
        <v>1376</v>
      </c>
      <c r="C74" s="11" t="s">
        <v>1377</v>
      </c>
      <c r="D74" s="201">
        <v>99</v>
      </c>
      <c r="E74" s="19"/>
      <c r="F74" s="19"/>
      <c r="G74" s="12"/>
      <c r="H74" s="28"/>
    </row>
    <row r="75" spans="1:8" s="11" customFormat="1" ht="12" customHeight="1" x14ac:dyDescent="0.2">
      <c r="A75" s="134"/>
      <c r="B75" s="11" t="s">
        <v>1493</v>
      </c>
      <c r="C75" s="11" t="s">
        <v>72</v>
      </c>
      <c r="D75" s="202">
        <v>140</v>
      </c>
      <c r="E75" s="19"/>
      <c r="F75" s="19"/>
      <c r="G75" s="12"/>
      <c r="H75" s="28"/>
    </row>
    <row r="76" spans="1:8" s="11" customFormat="1" ht="12" customHeight="1" x14ac:dyDescent="0.2">
      <c r="A76" s="134"/>
      <c r="B76" s="11" t="s">
        <v>1520</v>
      </c>
      <c r="C76" s="11" t="s">
        <v>1521</v>
      </c>
      <c r="D76" s="202">
        <v>36</v>
      </c>
      <c r="E76" s="19"/>
      <c r="F76" s="19"/>
      <c r="G76" s="12"/>
      <c r="H76" s="28"/>
    </row>
    <row r="77" spans="1:8" s="11" customFormat="1" ht="12" customHeight="1" x14ac:dyDescent="0.2">
      <c r="A77" s="134"/>
      <c r="B77" s="11" t="s">
        <v>1495</v>
      </c>
      <c r="C77" s="11" t="s">
        <v>1494</v>
      </c>
      <c r="D77" s="202">
        <v>33</v>
      </c>
      <c r="E77" s="19"/>
      <c r="F77" s="19"/>
      <c r="G77" s="12"/>
      <c r="H77" s="28"/>
    </row>
    <row r="78" spans="1:8" s="11" customFormat="1" ht="12" customHeight="1" x14ac:dyDescent="0.2">
      <c r="A78" s="134"/>
      <c r="B78" s="11" t="s">
        <v>1525</v>
      </c>
      <c r="C78" s="11" t="s">
        <v>1526</v>
      </c>
      <c r="D78" s="202">
        <v>445</v>
      </c>
      <c r="E78" s="19"/>
      <c r="F78" s="19"/>
      <c r="G78" s="12"/>
      <c r="H78" s="28"/>
    </row>
    <row r="79" spans="1:8" s="11" customFormat="1" ht="12" customHeight="1" x14ac:dyDescent="0.2">
      <c r="A79" s="134"/>
      <c r="B79" s="11" t="s">
        <v>1527</v>
      </c>
      <c r="C79" s="11" t="s">
        <v>1528</v>
      </c>
      <c r="D79" s="202">
        <v>245</v>
      </c>
      <c r="E79" s="19"/>
      <c r="F79" s="19"/>
      <c r="G79" s="12"/>
      <c r="H79" s="28"/>
    </row>
    <row r="80" spans="1:8" s="11" customFormat="1" ht="12" customHeight="1" x14ac:dyDescent="0.2">
      <c r="A80" s="134"/>
      <c r="B80" s="11" t="s">
        <v>1522</v>
      </c>
      <c r="C80" s="11" t="s">
        <v>1523</v>
      </c>
      <c r="D80" s="202">
        <v>775</v>
      </c>
      <c r="E80" s="19"/>
      <c r="F80" s="20"/>
      <c r="G80" s="12"/>
      <c r="H80" s="23"/>
    </row>
    <row r="81" spans="1:8" s="11" customFormat="1" ht="12" customHeight="1" x14ac:dyDescent="0.2">
      <c r="A81" s="134"/>
      <c r="B81" s="11" t="s">
        <v>1524</v>
      </c>
      <c r="C81" s="11" t="s">
        <v>1529</v>
      </c>
      <c r="D81" s="202">
        <v>1000</v>
      </c>
    </row>
    <row r="82" spans="1:8" s="11" customFormat="1" ht="12" customHeight="1" x14ac:dyDescent="0.2">
      <c r="B82" s="11" t="s">
        <v>2279</v>
      </c>
      <c r="C82" s="11" t="s">
        <v>2280</v>
      </c>
      <c r="D82" s="202">
        <v>1420</v>
      </c>
      <c r="E82" s="19"/>
      <c r="F82" s="20"/>
      <c r="G82" s="12"/>
      <c r="H82" s="23"/>
    </row>
    <row r="83" spans="1:8" s="11" customFormat="1" ht="12" customHeight="1" x14ac:dyDescent="0.2">
      <c r="D83" s="29"/>
      <c r="E83" s="19"/>
      <c r="F83" s="20"/>
      <c r="G83" s="12"/>
      <c r="H83" s="23"/>
    </row>
    <row r="84" spans="1:8" s="11" customFormat="1" ht="12" customHeight="1" x14ac:dyDescent="0.2">
      <c r="D84" s="29"/>
      <c r="E84" s="19"/>
      <c r="F84" s="20"/>
      <c r="G84" s="12"/>
      <c r="H84" s="23"/>
    </row>
    <row r="85" spans="1:8" s="11" customFormat="1" ht="12" customHeight="1" x14ac:dyDescent="0.2">
      <c r="D85"/>
      <c r="E85" s="19"/>
      <c r="F85" s="20"/>
      <c r="G85" s="12"/>
      <c r="H85" s="23"/>
    </row>
    <row r="86" spans="1:8" s="11" customFormat="1" ht="12" customHeight="1" x14ac:dyDescent="0.2">
      <c r="D86" s="29"/>
      <c r="E86" s="19"/>
      <c r="F86" s="20"/>
      <c r="G86" s="12"/>
      <c r="H86" s="23"/>
    </row>
    <row r="87" spans="1:8" s="11" customFormat="1" ht="12" customHeight="1" x14ac:dyDescent="0.2">
      <c r="D87" s="29"/>
      <c r="E87" s="19"/>
      <c r="F87" s="20"/>
      <c r="G87" s="12"/>
      <c r="H87" s="23"/>
    </row>
    <row r="88" spans="1:8" s="11" customFormat="1" ht="12" customHeight="1" x14ac:dyDescent="0.2">
      <c r="D88" s="29"/>
      <c r="E88" s="19"/>
      <c r="F88" s="20"/>
      <c r="G88" s="12"/>
      <c r="H88" s="23"/>
    </row>
    <row r="89" spans="1:8" s="11" customFormat="1" ht="12" customHeight="1" x14ac:dyDescent="0.2">
      <c r="D89" s="29"/>
      <c r="E89" s="19"/>
      <c r="F89" s="20"/>
      <c r="G89" s="12"/>
      <c r="H89" s="23"/>
    </row>
    <row r="90" spans="1:8" s="11" customFormat="1" ht="12" customHeight="1" x14ac:dyDescent="0.2">
      <c r="D90" s="29"/>
      <c r="E90" s="19"/>
      <c r="F90" s="20"/>
      <c r="G90" s="12"/>
      <c r="H90" s="23"/>
    </row>
    <row r="91" spans="1:8" s="11" customFormat="1" ht="12" customHeight="1" x14ac:dyDescent="0.2">
      <c r="D91" s="29"/>
      <c r="E91" s="19"/>
      <c r="F91" s="20"/>
      <c r="G91" s="12"/>
      <c r="H91" s="23"/>
    </row>
    <row r="92" spans="1:8" s="11" customFormat="1" ht="12" customHeight="1" x14ac:dyDescent="0.2">
      <c r="E92" s="19"/>
      <c r="F92" s="20"/>
      <c r="G92" s="12"/>
      <c r="H92" s="23"/>
    </row>
    <row r="93" spans="1:8" s="11" customFormat="1" ht="12" customHeight="1" x14ac:dyDescent="0.2">
      <c r="D93" s="29"/>
      <c r="E93" s="19"/>
      <c r="F93" s="20"/>
      <c r="G93" s="12"/>
      <c r="H93" s="23"/>
    </row>
    <row r="94" spans="1:8" s="11" customFormat="1" ht="12" customHeight="1" x14ac:dyDescent="0.2">
      <c r="D94" s="29"/>
      <c r="E94" s="19"/>
      <c r="F94" s="20"/>
      <c r="G94" s="12"/>
      <c r="H94" s="23"/>
    </row>
    <row r="95" spans="1:8" s="11" customFormat="1" ht="12" customHeight="1" x14ac:dyDescent="0.2">
      <c r="D95" s="29"/>
      <c r="E95" s="19"/>
      <c r="F95" s="20"/>
      <c r="G95" s="12"/>
      <c r="H95" s="23"/>
    </row>
    <row r="96" spans="1:8" s="11" customFormat="1" ht="12" customHeight="1" x14ac:dyDescent="0.2">
      <c r="E96" s="19"/>
      <c r="F96" s="20"/>
      <c r="G96" s="12"/>
      <c r="H96" s="23"/>
    </row>
    <row r="97" spans="1:8" s="11" customFormat="1" ht="12" customHeight="1" x14ac:dyDescent="0.2">
      <c r="D97" s="29"/>
    </row>
    <row r="98" spans="1:8" s="11" customFormat="1" ht="12" customHeight="1" x14ac:dyDescent="0.2">
      <c r="D98" s="29"/>
      <c r="H98" s="28"/>
    </row>
    <row r="99" spans="1:8" s="11" customFormat="1" ht="12" customHeight="1" x14ac:dyDescent="0.2">
      <c r="A99" s="2"/>
      <c r="B99" s="19"/>
      <c r="C99" s="20"/>
      <c r="D99" s="12"/>
    </row>
    <row r="100" spans="1:8" s="11" customFormat="1" ht="12" customHeight="1" x14ac:dyDescent="0.2">
      <c r="A100" s="2"/>
      <c r="B100" s="19"/>
      <c r="C100" s="20"/>
      <c r="D100" s="12"/>
      <c r="E100" s="19"/>
      <c r="F100" s="19"/>
      <c r="G100" s="12"/>
      <c r="H100" s="23"/>
    </row>
    <row r="101" spans="1:8" s="11" customFormat="1" ht="12" customHeight="1" x14ac:dyDescent="0.2">
      <c r="A101" s="2"/>
      <c r="B101" s="19"/>
      <c r="C101" s="20"/>
      <c r="D101" s="12"/>
    </row>
    <row r="102" spans="1:8" s="11" customFormat="1" ht="12" customHeight="1" x14ac:dyDescent="0.2">
      <c r="A102" s="2"/>
      <c r="B102" s="19"/>
      <c r="C102" s="20"/>
      <c r="D102" s="12"/>
    </row>
    <row r="103" spans="1:8" s="11" customFormat="1" ht="12" customHeight="1" x14ac:dyDescent="0.2">
      <c r="A103" s="2"/>
      <c r="B103" s="19"/>
      <c r="C103" s="20"/>
      <c r="D103" s="12"/>
      <c r="E103" s="19"/>
      <c r="F103" s="19"/>
      <c r="G103" s="12"/>
      <c r="H103" s="23"/>
    </row>
    <row r="104" spans="1:8" s="11" customFormat="1" ht="12" customHeight="1" x14ac:dyDescent="0.2">
      <c r="A104" s="2"/>
      <c r="B104" s="19"/>
      <c r="C104" s="20"/>
      <c r="D104" s="12"/>
    </row>
    <row r="105" spans="1:8" s="11" customFormat="1" ht="12" customHeight="1" x14ac:dyDescent="0.2">
      <c r="A105" s="2"/>
      <c r="B105" s="19"/>
      <c r="C105" s="20"/>
      <c r="D105" s="12"/>
      <c r="G105" s="12"/>
      <c r="H105" s="23"/>
    </row>
    <row r="106" spans="1:8" s="11" customFormat="1" ht="12" customHeight="1" x14ac:dyDescent="0.2">
      <c r="A106" s="2"/>
      <c r="B106" s="19"/>
      <c r="C106" s="20"/>
      <c r="D106" s="12"/>
      <c r="E106" s="19"/>
      <c r="F106" s="19"/>
      <c r="G106" s="12"/>
      <c r="H106" s="28"/>
    </row>
    <row r="107" spans="1:8" s="11" customFormat="1" ht="12" customHeight="1" x14ac:dyDescent="0.2">
      <c r="A107" s="2"/>
      <c r="B107" s="19"/>
      <c r="C107" s="20"/>
      <c r="D107" s="12"/>
      <c r="E107" s="19"/>
      <c r="F107" s="19"/>
      <c r="G107" s="12"/>
      <c r="H107" s="28"/>
    </row>
    <row r="108" spans="1:8" s="11" customFormat="1" ht="12" customHeight="1" x14ac:dyDescent="0.2">
      <c r="A108" s="2"/>
      <c r="B108" s="19"/>
      <c r="C108" s="20"/>
      <c r="D108" s="12"/>
      <c r="E108" s="19"/>
      <c r="F108" s="19"/>
      <c r="G108" s="12"/>
      <c r="H108" s="28"/>
    </row>
    <row r="109" spans="1:8" s="11" customFormat="1" ht="12" customHeight="1" x14ac:dyDescent="0.2">
      <c r="A109" s="2"/>
      <c r="B109" s="19"/>
      <c r="C109" s="20"/>
      <c r="D109" s="12"/>
      <c r="E109" s="19"/>
      <c r="F109" s="19"/>
      <c r="G109" s="12"/>
      <c r="H109" s="28"/>
    </row>
    <row r="110" spans="1:8" s="11" customFormat="1" ht="12" customHeight="1" x14ac:dyDescent="0.2">
      <c r="A110" s="2"/>
      <c r="B110" s="19"/>
      <c r="C110" s="20"/>
      <c r="D110" s="12"/>
      <c r="G110" s="29"/>
      <c r="H110" s="23"/>
    </row>
    <row r="111" spans="1:8" s="11" customFormat="1" ht="12" customHeight="1" x14ac:dyDescent="0.2">
      <c r="A111" s="2"/>
      <c r="B111" s="19"/>
      <c r="C111" s="20"/>
      <c r="D111" s="12"/>
      <c r="E111" s="19"/>
      <c r="F111" s="19"/>
      <c r="G111" s="12"/>
      <c r="H111" s="28"/>
    </row>
    <row r="112" spans="1:8" s="11" customFormat="1" ht="12" customHeight="1" x14ac:dyDescent="0.2">
      <c r="A112" s="2"/>
      <c r="B112" s="19"/>
      <c r="C112" s="20"/>
      <c r="D112" s="12"/>
      <c r="E112" s="19"/>
      <c r="F112" s="19"/>
      <c r="G112" s="12"/>
      <c r="H112" s="28"/>
    </row>
    <row r="113" spans="1:8" s="11" customFormat="1" ht="12" customHeight="1" x14ac:dyDescent="0.2">
      <c r="A113" s="2"/>
      <c r="B113" s="19"/>
      <c r="C113" s="20"/>
      <c r="D113" s="12"/>
      <c r="E113" s="19"/>
      <c r="F113" s="19"/>
      <c r="G113" s="12"/>
      <c r="H113" s="28"/>
    </row>
    <row r="114" spans="1:8" s="11" customFormat="1" ht="12" customHeight="1" x14ac:dyDescent="0.2">
      <c r="A114" s="2"/>
      <c r="B114" s="19"/>
      <c r="C114" s="20"/>
      <c r="D114" s="12"/>
      <c r="E114" s="19"/>
      <c r="F114" s="19"/>
      <c r="G114" s="12"/>
      <c r="H114" s="28"/>
    </row>
    <row r="115" spans="1:8" s="11" customFormat="1" ht="12" customHeight="1" x14ac:dyDescent="0.2">
      <c r="A115" s="2"/>
      <c r="B115" s="19"/>
      <c r="C115" s="20"/>
      <c r="D115" s="12"/>
      <c r="E115" s="19"/>
      <c r="F115" s="19"/>
      <c r="G115" s="12"/>
      <c r="H115" s="28"/>
    </row>
    <row r="116" spans="1:8" s="11" customFormat="1" ht="12" customHeight="1" x14ac:dyDescent="0.2">
      <c r="A116" s="2"/>
      <c r="B116" s="19"/>
      <c r="C116" s="20"/>
      <c r="D116" s="12"/>
      <c r="E116" s="13"/>
      <c r="F116" s="13"/>
      <c r="G116" s="14"/>
      <c r="H116" s="30"/>
    </row>
    <row r="117" spans="1:8" s="11" customFormat="1" ht="12" customHeight="1" x14ac:dyDescent="0.2">
      <c r="A117" s="2"/>
      <c r="B117" s="19"/>
      <c r="C117" s="20"/>
      <c r="D117" s="12"/>
      <c r="E117" s="19"/>
      <c r="F117" s="19"/>
      <c r="G117" s="12"/>
      <c r="H117" s="28"/>
    </row>
    <row r="118" spans="1:8" s="11" customFormat="1" ht="12" customHeight="1" x14ac:dyDescent="0.2">
      <c r="A118" s="2"/>
      <c r="B118" s="19"/>
      <c r="C118" s="20"/>
      <c r="D118" s="12"/>
      <c r="E118" s="19"/>
      <c r="F118" s="19"/>
      <c r="G118" s="12"/>
      <c r="H118" s="28"/>
    </row>
    <row r="119" spans="1:8" s="11" customFormat="1" ht="12" customHeight="1" x14ac:dyDescent="0.2">
      <c r="A119" s="2"/>
      <c r="B119" s="19"/>
      <c r="C119" s="20"/>
      <c r="D119" s="12"/>
      <c r="G119" s="12"/>
      <c r="H119" s="23"/>
    </row>
    <row r="120" spans="1:8" s="11" customFormat="1" ht="12" customHeight="1" x14ac:dyDescent="0.2">
      <c r="A120" s="2"/>
      <c r="B120" s="19"/>
      <c r="C120" s="20"/>
      <c r="D120" s="12"/>
      <c r="G120" s="12"/>
      <c r="H120" s="23"/>
    </row>
    <row r="121" spans="1:8" s="11" customFormat="1" ht="12" customHeight="1" x14ac:dyDescent="0.2">
      <c r="A121" s="2"/>
      <c r="B121" s="19"/>
      <c r="C121" s="20"/>
      <c r="D121" s="12"/>
      <c r="G121" s="12"/>
      <c r="H121" s="23"/>
    </row>
    <row r="122" spans="1:8" s="11" customFormat="1" ht="12" customHeight="1" x14ac:dyDescent="0.2">
      <c r="A122" s="2"/>
      <c r="B122" s="19"/>
      <c r="C122" s="20"/>
      <c r="D122" s="12"/>
    </row>
    <row r="123" spans="1:8" s="11" customFormat="1" ht="12" customHeight="1" x14ac:dyDescent="0.2">
      <c r="A123" s="2"/>
      <c r="B123" s="19"/>
      <c r="C123" s="20"/>
      <c r="D123" s="12"/>
      <c r="E123" s="19"/>
      <c r="F123" s="19"/>
      <c r="G123" s="12"/>
      <c r="H123" s="28"/>
    </row>
    <row r="124" spans="1:8" s="11" customFormat="1" ht="12" customHeight="1" x14ac:dyDescent="0.2">
      <c r="A124" s="2"/>
      <c r="B124" s="19"/>
      <c r="C124" s="20"/>
      <c r="D124" s="12"/>
    </row>
    <row r="125" spans="1:8" s="11" customFormat="1" ht="12" customHeight="1" x14ac:dyDescent="0.2">
      <c r="A125" s="2"/>
      <c r="B125" s="19"/>
      <c r="C125" s="20"/>
      <c r="D125" s="12"/>
    </row>
    <row r="126" spans="1:8" s="11" customFormat="1" ht="12" customHeight="1" x14ac:dyDescent="0.2">
      <c r="A126" s="2"/>
      <c r="B126" s="19"/>
      <c r="C126" s="20"/>
      <c r="D126" s="12"/>
      <c r="E126" s="19"/>
      <c r="F126" s="19"/>
      <c r="G126" s="12"/>
      <c r="H126" s="28"/>
    </row>
    <row r="127" spans="1:8" s="11" customFormat="1" ht="12" customHeight="1" x14ac:dyDescent="0.2">
      <c r="A127" s="2"/>
      <c r="B127" s="19"/>
      <c r="C127" s="20"/>
      <c r="D127" s="12"/>
      <c r="E127" s="19"/>
      <c r="F127" s="19"/>
      <c r="G127" s="12"/>
      <c r="H127" s="28"/>
    </row>
    <row r="128" spans="1:8" s="11" customFormat="1" ht="12" customHeight="1" x14ac:dyDescent="0.2">
      <c r="A128" s="2"/>
      <c r="B128" s="19"/>
      <c r="C128" s="20"/>
      <c r="D128" s="12"/>
      <c r="E128" s="19"/>
      <c r="F128" s="19"/>
      <c r="G128" s="12"/>
      <c r="H128" s="28"/>
    </row>
    <row r="129" spans="1:8" s="11" customFormat="1" ht="12" customHeight="1" x14ac:dyDescent="0.2">
      <c r="A129" s="2"/>
      <c r="B129" s="19"/>
      <c r="C129" s="20"/>
      <c r="D129" s="12"/>
      <c r="E129" s="19"/>
      <c r="F129" s="19"/>
      <c r="G129" s="12"/>
      <c r="H129" s="28"/>
    </row>
    <row r="130" spans="1:8" s="11" customFormat="1" ht="12" customHeight="1" x14ac:dyDescent="0.2">
      <c r="A130" s="2"/>
      <c r="B130" s="19"/>
      <c r="C130" s="20"/>
      <c r="D130" s="12"/>
      <c r="E130" s="19"/>
      <c r="F130" s="19"/>
      <c r="G130" s="12"/>
      <c r="H130" s="28"/>
    </row>
    <row r="131" spans="1:8" s="11" customFormat="1" ht="12" customHeight="1" x14ac:dyDescent="0.2">
      <c r="A131" s="2"/>
      <c r="B131" s="19"/>
      <c r="C131" s="20"/>
      <c r="D131" s="12"/>
      <c r="E131" s="19"/>
      <c r="F131" s="19"/>
      <c r="G131" s="12"/>
      <c r="H131" s="28"/>
    </row>
    <row r="132" spans="1:8" s="11" customFormat="1" ht="12" customHeight="1" x14ac:dyDescent="0.2">
      <c r="A132" s="2"/>
      <c r="B132" s="19"/>
      <c r="C132" s="20"/>
      <c r="D132" s="12"/>
      <c r="E132" s="19"/>
      <c r="F132" s="19"/>
      <c r="G132" s="12"/>
      <c r="H132" s="28"/>
    </row>
    <row r="133" spans="1:8" s="11" customFormat="1" ht="12" customHeight="1" x14ac:dyDescent="0.2">
      <c r="B133" s="19"/>
      <c r="C133" s="20"/>
      <c r="D133" s="12"/>
      <c r="E133" s="19"/>
      <c r="F133" s="19"/>
      <c r="G133" s="12"/>
      <c r="H133" s="28"/>
    </row>
    <row r="134" spans="1:8" s="11" customFormat="1" ht="12" customHeight="1" x14ac:dyDescent="0.2">
      <c r="B134" s="19"/>
      <c r="C134" s="20"/>
      <c r="D134" s="12"/>
    </row>
    <row r="135" spans="1:8" s="11" customFormat="1" ht="12" customHeight="1" x14ac:dyDescent="0.2">
      <c r="B135" s="19"/>
      <c r="C135" s="20"/>
      <c r="D135" s="12"/>
      <c r="H135" s="23"/>
    </row>
    <row r="136" spans="1:8" s="11" customFormat="1" ht="12" customHeight="1" x14ac:dyDescent="0.2">
      <c r="B136" s="19"/>
      <c r="C136" s="20"/>
      <c r="D136" s="12"/>
    </row>
    <row r="137" spans="1:8" s="11" customFormat="1" ht="12" customHeight="1" x14ac:dyDescent="0.2">
      <c r="G137" s="29"/>
      <c r="H137" s="23"/>
    </row>
    <row r="138" spans="1:8" s="11" customFormat="1" ht="12" customHeight="1" x14ac:dyDescent="0.2">
      <c r="A138" s="2"/>
      <c r="B138" s="19"/>
      <c r="C138" s="20"/>
      <c r="D138" s="12"/>
      <c r="G138" s="29"/>
      <c r="H138" s="23"/>
    </row>
    <row r="139" spans="1:8" s="11" customFormat="1" ht="12" customHeight="1" x14ac:dyDescent="0.2">
      <c r="A139" s="2"/>
      <c r="B139" s="19"/>
      <c r="C139" s="20"/>
      <c r="D139" s="12"/>
      <c r="G139" s="29"/>
      <c r="H139" s="23"/>
    </row>
    <row r="140" spans="1:8" s="11" customFormat="1" ht="12" customHeight="1" x14ac:dyDescent="0.2">
      <c r="A140" s="2"/>
      <c r="B140" s="19"/>
      <c r="C140" s="20"/>
      <c r="D140" s="12"/>
      <c r="G140" s="29"/>
      <c r="H140" s="23"/>
    </row>
    <row r="141" spans="1:8" s="11" customFormat="1" ht="12" customHeight="1" x14ac:dyDescent="0.2">
      <c r="A141" s="2"/>
      <c r="B141" s="19"/>
      <c r="C141" s="20"/>
      <c r="D141" s="12"/>
      <c r="G141" s="29"/>
      <c r="H141" s="23"/>
    </row>
    <row r="142" spans="1:8" s="11" customFormat="1" ht="12" customHeight="1" x14ac:dyDescent="0.2">
      <c r="A142" s="2"/>
      <c r="B142" s="19"/>
      <c r="C142" s="20"/>
      <c r="D142" s="12"/>
      <c r="G142" s="29"/>
      <c r="H142" s="23"/>
    </row>
    <row r="143" spans="1:8" s="11" customFormat="1" ht="12" customHeight="1" x14ac:dyDescent="0.2">
      <c r="A143" s="2"/>
      <c r="B143" s="19"/>
      <c r="C143" s="20"/>
      <c r="D143" s="12"/>
      <c r="G143" s="29"/>
      <c r="H143" s="23"/>
    </row>
    <row r="144" spans="1:8" s="11" customFormat="1" ht="12" customHeight="1" x14ac:dyDescent="0.2">
      <c r="A144" s="2"/>
      <c r="B144" s="19"/>
      <c r="C144" s="20"/>
      <c r="D144" s="12"/>
      <c r="G144" s="29"/>
      <c r="H144" s="23"/>
    </row>
    <row r="145" spans="1:8" s="11" customFormat="1" ht="12" customHeight="1" x14ac:dyDescent="0.2">
      <c r="A145" s="2"/>
      <c r="B145" s="19"/>
      <c r="C145" s="20"/>
      <c r="D145" s="12"/>
      <c r="G145" s="29"/>
      <c r="H145" s="23"/>
    </row>
    <row r="146" spans="1:8" s="11" customFormat="1" ht="12" customHeight="1" x14ac:dyDescent="0.2">
      <c r="A146" s="2"/>
      <c r="B146" s="19"/>
      <c r="C146" s="20"/>
      <c r="D146" s="12"/>
      <c r="G146" s="29"/>
      <c r="H146" s="23"/>
    </row>
    <row r="147" spans="1:8" s="11" customFormat="1" ht="12" customHeight="1" x14ac:dyDescent="0.2">
      <c r="A147" s="2"/>
      <c r="B147" s="19"/>
      <c r="C147" s="20"/>
      <c r="D147" s="12"/>
      <c r="G147" s="29"/>
      <c r="H147" s="23"/>
    </row>
    <row r="148" spans="1:8" s="11" customFormat="1" ht="12" customHeight="1" x14ac:dyDescent="0.2">
      <c r="A148" s="2"/>
      <c r="B148" s="19"/>
      <c r="C148" s="20"/>
      <c r="D148" s="12"/>
      <c r="G148" s="29"/>
      <c r="H148" s="23"/>
    </row>
    <row r="149" spans="1:8" s="11" customFormat="1" ht="12" customHeight="1" x14ac:dyDescent="0.2">
      <c r="A149" s="2"/>
      <c r="B149" s="19"/>
      <c r="C149" s="20"/>
      <c r="D149" s="12"/>
      <c r="G149" s="29"/>
      <c r="H149" s="23"/>
    </row>
    <row r="150" spans="1:8" s="11" customFormat="1" ht="12" customHeight="1" x14ac:dyDescent="0.2">
      <c r="A150" s="15"/>
    </row>
    <row r="151" spans="1:8" s="11" customFormat="1" ht="12" customHeight="1" x14ac:dyDescent="0.2">
      <c r="A151" s="16"/>
      <c r="C151" s="19"/>
      <c r="D151" s="19"/>
      <c r="H151" s="28"/>
    </row>
    <row r="152" spans="1:8" s="11" customFormat="1" ht="12" customHeight="1" x14ac:dyDescent="0.2">
      <c r="D152" s="29"/>
      <c r="F152" s="20"/>
      <c r="G152" s="12"/>
      <c r="H152" s="23"/>
    </row>
    <row r="153" spans="1:8" s="11" customFormat="1" ht="12" customHeight="1" x14ac:dyDescent="0.2">
      <c r="D153" s="29"/>
      <c r="F153" s="20"/>
      <c r="G153" s="12"/>
      <c r="H153" s="23"/>
    </row>
    <row r="154" spans="1:8" s="11" customFormat="1" ht="12" customHeight="1" x14ac:dyDescent="0.2">
      <c r="D154" s="29"/>
      <c r="F154" s="20"/>
      <c r="G154" s="12"/>
      <c r="H154" s="23"/>
    </row>
    <row r="155" spans="1:8" s="11" customFormat="1" ht="12" customHeight="1" x14ac:dyDescent="0.2">
      <c r="D155" s="29"/>
      <c r="F155" s="20"/>
      <c r="G155" s="12"/>
      <c r="H155" s="23"/>
    </row>
    <row r="156" spans="1:8" s="11" customFormat="1" ht="12" customHeight="1" x14ac:dyDescent="0.2">
      <c r="D156" s="29"/>
      <c r="F156" s="20"/>
      <c r="G156" s="12"/>
      <c r="H156" s="23"/>
    </row>
    <row r="157" spans="1:8" s="11" customFormat="1" ht="12" customHeight="1" x14ac:dyDescent="0.2">
      <c r="D157" s="29"/>
      <c r="F157" s="20"/>
      <c r="G157" s="12"/>
      <c r="H157" s="23"/>
    </row>
    <row r="158" spans="1:8" s="11" customFormat="1" ht="12" customHeight="1" x14ac:dyDescent="0.2">
      <c r="D158" s="29"/>
      <c r="F158" s="20"/>
      <c r="G158" s="27"/>
      <c r="H158" s="23"/>
    </row>
    <row r="159" spans="1:8" s="11" customFormat="1" ht="12" customHeight="1" x14ac:dyDescent="0.2">
      <c r="D159" s="29"/>
      <c r="F159" s="20"/>
      <c r="G159" s="12"/>
      <c r="H159" s="23"/>
    </row>
    <row r="160" spans="1:8" s="11" customFormat="1" ht="12" customHeight="1" x14ac:dyDescent="0.2">
      <c r="F160" s="20"/>
      <c r="G160" s="12"/>
      <c r="H160" s="23"/>
    </row>
    <row r="161" spans="1:8" s="11" customFormat="1" ht="12" customHeight="1" x14ac:dyDescent="0.2">
      <c r="D161" s="29"/>
      <c r="F161" s="20"/>
      <c r="G161" s="12"/>
      <c r="H161" s="23"/>
    </row>
    <row r="162" spans="1:8" s="11" customFormat="1" ht="12" customHeight="1" x14ac:dyDescent="0.2">
      <c r="D162" s="29"/>
      <c r="F162" s="20"/>
      <c r="G162" s="12"/>
      <c r="H162" s="23"/>
    </row>
    <row r="163" spans="1:8" s="11" customFormat="1" ht="12" customHeight="1" x14ac:dyDescent="0.2">
      <c r="D163" s="29"/>
      <c r="F163" s="20"/>
      <c r="G163" s="12"/>
      <c r="H163" s="23"/>
    </row>
    <row r="164" spans="1:8" s="11" customFormat="1" ht="12" customHeight="1" x14ac:dyDescent="0.2">
      <c r="F164" s="20"/>
      <c r="G164" s="12"/>
      <c r="H164" s="23"/>
    </row>
    <row r="165" spans="1:8" s="11" customFormat="1" ht="12" customHeight="1" x14ac:dyDescent="0.2">
      <c r="D165" s="29"/>
      <c r="F165" s="20"/>
      <c r="G165" s="12"/>
      <c r="H165" s="23"/>
    </row>
    <row r="166" spans="1:8" s="11" customFormat="1" ht="12" customHeight="1" x14ac:dyDescent="0.2">
      <c r="D166" s="29"/>
      <c r="F166" s="20"/>
      <c r="G166" s="12"/>
      <c r="H166" s="23"/>
    </row>
    <row r="167" spans="1:8" s="11" customFormat="1" ht="12" customHeight="1" x14ac:dyDescent="0.2">
      <c r="F167" s="20"/>
      <c r="G167" s="12"/>
      <c r="H167" s="23"/>
    </row>
    <row r="168" spans="1:8" s="11" customFormat="1" ht="12" customHeight="1" x14ac:dyDescent="0.2">
      <c r="A168" s="15"/>
      <c r="B168" s="13"/>
      <c r="C168" s="13"/>
      <c r="D168" s="14"/>
      <c r="F168" s="20"/>
      <c r="G168" s="12"/>
      <c r="H168" s="23"/>
    </row>
    <row r="169" spans="1:8" s="11" customFormat="1" ht="12" customHeight="1" x14ac:dyDescent="0.2">
      <c r="A169" s="13"/>
      <c r="B169" s="13"/>
      <c r="C169" s="13"/>
      <c r="D169" s="13"/>
      <c r="F169" s="20"/>
      <c r="G169" s="12"/>
      <c r="H169" s="23"/>
    </row>
    <row r="170" spans="1:8" s="11" customFormat="1" ht="12" customHeight="1" x14ac:dyDescent="0.2">
      <c r="A170" s="9"/>
      <c r="D170" s="168"/>
      <c r="F170" s="20"/>
      <c r="G170" s="12"/>
      <c r="H170" s="23"/>
    </row>
    <row r="171" spans="1:8" s="11" customFormat="1" ht="12" customHeight="1" x14ac:dyDescent="0.2">
      <c r="A171" s="2"/>
      <c r="B171" s="19"/>
      <c r="C171" s="19"/>
      <c r="D171" s="12"/>
      <c r="F171" s="20"/>
      <c r="G171" s="12"/>
      <c r="H171" s="23"/>
    </row>
    <row r="172" spans="1:8" s="11" customFormat="1" ht="12" customHeight="1" x14ac:dyDescent="0.2">
      <c r="A172" s="2"/>
      <c r="B172" s="19"/>
      <c r="C172" s="19"/>
      <c r="D172" s="29"/>
      <c r="E172" s="19"/>
      <c r="F172" s="20"/>
      <c r="G172" s="12"/>
      <c r="H172" s="23"/>
    </row>
    <row r="173" spans="1:8" s="11" customFormat="1" ht="12" customHeight="1" x14ac:dyDescent="0.2">
      <c r="A173" s="2"/>
      <c r="B173" s="19"/>
      <c r="C173" s="19"/>
      <c r="D173" s="29"/>
      <c r="E173" s="19"/>
      <c r="F173" s="20"/>
      <c r="G173" s="12"/>
      <c r="H173" s="23"/>
    </row>
    <row r="174" spans="1:8" s="11" customFormat="1" ht="12" customHeight="1" x14ac:dyDescent="0.2">
      <c r="B174" s="19"/>
      <c r="C174" s="19"/>
      <c r="D174" s="29"/>
      <c r="E174" s="19"/>
      <c r="F174" s="20"/>
      <c r="G174" s="12"/>
      <c r="H174" s="23"/>
    </row>
    <row r="175" spans="1:8" s="11" customFormat="1" ht="12" customHeight="1" x14ac:dyDescent="0.2">
      <c r="A175" s="2"/>
      <c r="B175" s="19"/>
      <c r="C175" s="19"/>
      <c r="D175" s="29"/>
      <c r="E175" s="19"/>
      <c r="F175" s="20"/>
      <c r="G175" s="12"/>
      <c r="H175" s="23"/>
    </row>
    <row r="176" spans="1:8" s="11" customFormat="1" ht="12" customHeight="1" x14ac:dyDescent="0.2">
      <c r="A176" s="2"/>
      <c r="B176" s="19"/>
      <c r="C176" s="19"/>
      <c r="D176" s="12"/>
      <c r="E176" s="19"/>
      <c r="F176" s="20"/>
      <c r="G176" s="12"/>
      <c r="H176" s="23"/>
    </row>
    <row r="177" spans="1:8" s="11" customFormat="1" ht="12" customHeight="1" x14ac:dyDescent="0.2">
      <c r="A177" s="2"/>
      <c r="B177" s="19"/>
      <c r="C177" s="19"/>
      <c r="D177" s="29"/>
      <c r="E177" s="19"/>
      <c r="F177" s="20"/>
      <c r="G177" s="12"/>
      <c r="H177" s="23"/>
    </row>
    <row r="178" spans="1:8" s="11" customFormat="1" ht="12" customHeight="1" x14ac:dyDescent="0.2">
      <c r="A178" s="2"/>
      <c r="B178" s="19"/>
      <c r="C178" s="19"/>
      <c r="D178" s="29"/>
      <c r="E178" s="19"/>
      <c r="F178" s="20"/>
      <c r="G178" s="12"/>
      <c r="H178" s="23"/>
    </row>
    <row r="179" spans="1:8" s="11" customFormat="1" ht="12" customHeight="1" x14ac:dyDescent="0.2">
      <c r="A179" s="2"/>
      <c r="B179" s="19"/>
      <c r="C179" s="19"/>
      <c r="D179" s="29"/>
      <c r="E179" s="19"/>
      <c r="F179" s="20"/>
      <c r="G179" s="12"/>
      <c r="H179" s="23"/>
    </row>
    <row r="180" spans="1:8" s="11" customFormat="1" ht="12" customHeight="1" x14ac:dyDescent="0.2">
      <c r="A180" s="2"/>
      <c r="B180" s="19"/>
      <c r="C180" s="19"/>
      <c r="D180" s="29"/>
      <c r="E180" s="19"/>
      <c r="F180" s="20"/>
      <c r="G180" s="12"/>
      <c r="H180" s="23"/>
    </row>
    <row r="181" spans="1:8" s="11" customFormat="1" ht="12" customHeight="1" x14ac:dyDescent="0.2">
      <c r="A181" s="2"/>
      <c r="B181" s="19"/>
      <c r="C181" s="19"/>
      <c r="D181" s="29"/>
      <c r="E181" s="19"/>
      <c r="F181" s="20"/>
      <c r="G181" s="12"/>
      <c r="H181" s="23"/>
    </row>
    <row r="182" spans="1:8" s="11" customFormat="1" ht="12" customHeight="1" x14ac:dyDescent="0.2">
      <c r="A182" s="2"/>
      <c r="B182" s="19"/>
      <c r="C182" s="19"/>
      <c r="D182" s="29"/>
      <c r="E182" s="19"/>
      <c r="F182" s="20"/>
      <c r="G182" s="12"/>
      <c r="H182" s="23"/>
    </row>
    <row r="183" spans="1:8" s="11" customFormat="1" ht="12" customHeight="1" x14ac:dyDescent="0.2">
      <c r="A183" s="2"/>
      <c r="B183" s="19"/>
      <c r="C183" s="19"/>
      <c r="D183" s="29"/>
      <c r="E183" s="19"/>
      <c r="F183" s="20"/>
      <c r="G183" s="12"/>
      <c r="H183" s="23"/>
    </row>
    <row r="184" spans="1:8" s="11" customFormat="1" ht="12" customHeight="1" x14ac:dyDescent="0.2">
      <c r="A184" s="2"/>
      <c r="B184" s="19"/>
      <c r="C184" s="19"/>
      <c r="D184" s="29"/>
      <c r="E184" s="19"/>
      <c r="F184" s="20"/>
      <c r="G184" s="12"/>
      <c r="H184" s="23"/>
    </row>
    <row r="185" spans="1:8" s="11" customFormat="1" ht="12" customHeight="1" x14ac:dyDescent="0.2">
      <c r="A185" s="2"/>
      <c r="B185" s="19"/>
      <c r="C185" s="19"/>
      <c r="D185" s="29"/>
      <c r="E185" s="19"/>
      <c r="F185" s="20"/>
      <c r="G185" s="12"/>
      <c r="H185" s="23"/>
    </row>
    <row r="186" spans="1:8" s="11" customFormat="1" ht="12" customHeight="1" x14ac:dyDescent="0.2">
      <c r="A186" s="2"/>
      <c r="B186" s="19"/>
      <c r="C186" s="19"/>
      <c r="D186" s="29"/>
      <c r="E186" s="19"/>
      <c r="F186" s="20"/>
      <c r="G186" s="12"/>
      <c r="H186" s="23"/>
    </row>
    <row r="187" spans="1:8" s="11" customFormat="1" ht="12" customHeight="1" x14ac:dyDescent="0.2">
      <c r="A187" s="2"/>
      <c r="B187" s="19"/>
      <c r="C187" s="19"/>
      <c r="D187" s="29"/>
      <c r="E187" s="19"/>
      <c r="F187" s="20"/>
      <c r="G187" s="12"/>
      <c r="H187" s="23"/>
    </row>
    <row r="188" spans="1:8" s="11" customFormat="1" ht="12" customHeight="1" x14ac:dyDescent="0.2">
      <c r="A188" s="2"/>
      <c r="B188" s="19"/>
      <c r="C188" s="19"/>
      <c r="D188" s="29"/>
      <c r="E188" s="19"/>
      <c r="F188" s="20"/>
      <c r="G188" s="12"/>
      <c r="H188" s="23"/>
    </row>
    <row r="189" spans="1:8" s="11" customFormat="1" ht="12" customHeight="1" x14ac:dyDescent="0.2">
      <c r="A189" s="2"/>
      <c r="B189" s="19"/>
      <c r="C189" s="19"/>
      <c r="D189" s="29"/>
      <c r="E189" s="19"/>
      <c r="F189" s="20"/>
      <c r="G189" s="12"/>
      <c r="H189" s="23"/>
    </row>
    <row r="190" spans="1:8" s="11" customFormat="1" ht="12" customHeight="1" x14ac:dyDescent="0.2">
      <c r="A190" s="2"/>
      <c r="D190" s="29"/>
      <c r="E190" s="19"/>
      <c r="F190" s="20"/>
      <c r="G190" s="12"/>
      <c r="H190" s="23"/>
    </row>
    <row r="191" spans="1:8" s="11" customFormat="1" ht="12" customHeight="1" x14ac:dyDescent="0.2">
      <c r="A191" s="2"/>
      <c r="D191" s="29"/>
      <c r="E191" s="19"/>
      <c r="F191" s="20"/>
      <c r="G191" s="12"/>
      <c r="H191" s="23"/>
    </row>
    <row r="192" spans="1:8" s="11" customFormat="1" ht="12" customHeight="1" x14ac:dyDescent="0.2">
      <c r="A192" s="2"/>
      <c r="D192" s="29"/>
      <c r="E192" s="19"/>
      <c r="F192" s="20"/>
      <c r="G192" s="12"/>
      <c r="H192" s="23"/>
    </row>
    <row r="193" spans="1:8" s="11" customFormat="1" ht="12" customHeight="1" x14ac:dyDescent="0.2">
      <c r="A193" s="2"/>
      <c r="D193" s="29"/>
      <c r="E193" s="19"/>
      <c r="F193" s="20"/>
      <c r="G193" s="12"/>
      <c r="H193" s="23"/>
    </row>
    <row r="194" spans="1:8" s="11" customFormat="1" ht="12" customHeight="1" x14ac:dyDescent="0.2">
      <c r="A194" s="2"/>
      <c r="D194" s="29"/>
      <c r="E194" s="19"/>
      <c r="F194" s="20"/>
      <c r="G194" s="12"/>
      <c r="H194" s="23"/>
    </row>
    <row r="195" spans="1:8" s="11" customFormat="1" ht="12" customHeight="1" x14ac:dyDescent="0.2">
      <c r="A195" s="2"/>
      <c r="D195" s="29"/>
      <c r="E195" s="19"/>
      <c r="F195" s="20"/>
      <c r="G195" s="12"/>
      <c r="H195" s="23"/>
    </row>
    <row r="196" spans="1:8" s="11" customFormat="1" ht="12" customHeight="1" x14ac:dyDescent="0.2">
      <c r="A196" s="2"/>
      <c r="D196" s="29"/>
      <c r="E196" s="19"/>
      <c r="F196" s="20"/>
      <c r="G196" s="12"/>
      <c r="H196" s="23"/>
    </row>
    <row r="197" spans="1:8" s="11" customFormat="1" ht="12" customHeight="1" x14ac:dyDescent="0.2">
      <c r="A197" s="2"/>
      <c r="D197" s="29"/>
      <c r="E197" s="19"/>
      <c r="F197" s="20"/>
      <c r="G197" s="12"/>
      <c r="H197" s="23"/>
    </row>
    <row r="198" spans="1:8" s="11" customFormat="1" ht="12" customHeight="1" x14ac:dyDescent="0.2">
      <c r="E198" s="19"/>
      <c r="F198" s="20"/>
      <c r="G198" s="12"/>
      <c r="H198" s="23"/>
    </row>
    <row r="199" spans="1:8" s="11" customFormat="1" ht="12" customHeight="1" x14ac:dyDescent="0.2">
      <c r="A199" s="9"/>
      <c r="B199" s="13"/>
      <c r="C199" s="13"/>
      <c r="D199" s="168"/>
      <c r="E199" s="13"/>
      <c r="F199" s="13"/>
      <c r="G199" s="13"/>
    </row>
    <row r="200" spans="1:8" s="11" customFormat="1" ht="12" customHeight="1" x14ac:dyDescent="0.2">
      <c r="A200" s="2"/>
      <c r="B200" s="19"/>
      <c r="C200" s="19"/>
      <c r="D200" s="43"/>
      <c r="E200" s="19"/>
      <c r="F200" s="20"/>
      <c r="G200" s="12"/>
      <c r="H200" s="23"/>
    </row>
    <row r="201" spans="1:8" s="11" customFormat="1" ht="12" customHeight="1" x14ac:dyDescent="0.2">
      <c r="A201" s="2"/>
      <c r="B201" s="19"/>
      <c r="C201" s="19"/>
      <c r="D201" s="12"/>
      <c r="E201" s="19"/>
      <c r="F201" s="20"/>
      <c r="G201" s="12"/>
      <c r="H201" s="23"/>
    </row>
    <row r="202" spans="1:8" s="11" customFormat="1" ht="12" customHeight="1" x14ac:dyDescent="0.2">
      <c r="A202" s="2"/>
      <c r="B202" s="19"/>
      <c r="C202" s="19"/>
      <c r="D202" s="12"/>
      <c r="E202" s="19"/>
      <c r="F202" s="20"/>
      <c r="G202" s="12"/>
      <c r="H202" s="23"/>
    </row>
    <row r="203" spans="1:8" s="11" customFormat="1" ht="12" customHeight="1" x14ac:dyDescent="0.2"/>
    <row r="204" spans="1:8" s="11" customFormat="1" ht="12" customHeight="1" x14ac:dyDescent="0.2">
      <c r="A204" s="16"/>
      <c r="C204" s="19"/>
      <c r="D204" s="19"/>
      <c r="H204" s="28"/>
    </row>
    <row r="205" spans="1:8" ht="12" customHeight="1" x14ac:dyDescent="0.2">
      <c r="A205" s="2"/>
      <c r="B205" s="19"/>
      <c r="C205" s="19"/>
      <c r="D205" s="12"/>
    </row>
    <row r="206" spans="1:8" ht="12" customHeight="1" x14ac:dyDescent="0.2">
      <c r="A206" s="2"/>
      <c r="B206" s="11"/>
      <c r="C206" s="11"/>
      <c r="D206" s="12"/>
      <c r="E206" s="19"/>
      <c r="F206" s="19"/>
      <c r="G206" s="12"/>
      <c r="H206" s="23"/>
    </row>
    <row r="207" spans="1:8" ht="12" customHeight="1" x14ac:dyDescent="0.2">
      <c r="A207" s="2"/>
      <c r="B207" s="11"/>
      <c r="C207" s="11"/>
      <c r="D207" s="12"/>
      <c r="E207" s="19"/>
      <c r="F207" s="19"/>
      <c r="G207" s="12"/>
      <c r="H207" s="23"/>
    </row>
    <row r="208" spans="1:8" ht="12" customHeight="1" x14ac:dyDescent="0.2">
      <c r="A208" s="2"/>
      <c r="B208" s="11"/>
      <c r="C208" s="11"/>
      <c r="D208" s="12"/>
      <c r="E208" s="11"/>
      <c r="F208" s="11"/>
      <c r="G208" s="43"/>
      <c r="H208" s="23"/>
    </row>
    <row r="209" spans="1:8" ht="12" customHeight="1" x14ac:dyDescent="0.2">
      <c r="A209" s="2"/>
      <c r="B209" s="11"/>
      <c r="C209" s="11"/>
      <c r="D209" s="12"/>
      <c r="E209" s="19"/>
      <c r="F209" s="19"/>
      <c r="G209" s="12"/>
      <c r="H209" s="23"/>
    </row>
    <row r="210" spans="1:8" ht="12" customHeight="1" x14ac:dyDescent="0.2">
      <c r="A210" s="2"/>
      <c r="B210" s="11"/>
      <c r="C210" s="11"/>
      <c r="D210" s="12"/>
      <c r="E210" s="19"/>
      <c r="F210" s="19"/>
      <c r="G210" s="12"/>
      <c r="H210" s="23"/>
    </row>
    <row r="211" spans="1:8" ht="12" customHeight="1" x14ac:dyDescent="0.2">
      <c r="A211" s="2"/>
      <c r="B211" s="11"/>
      <c r="C211" s="11"/>
      <c r="D211" s="12"/>
      <c r="E211" s="19"/>
      <c r="F211" s="19"/>
      <c r="G211" s="12"/>
      <c r="H211" s="23"/>
    </row>
    <row r="212" spans="1:8" ht="12" customHeight="1" x14ac:dyDescent="0.2">
      <c r="A212" s="2"/>
      <c r="B212" s="11"/>
      <c r="C212" s="11"/>
      <c r="D212" s="12"/>
      <c r="E212" s="19"/>
      <c r="F212" s="19"/>
      <c r="G212" s="12"/>
      <c r="H212" s="23"/>
    </row>
    <row r="213" spans="1:8" ht="12" customHeight="1" x14ac:dyDescent="0.2">
      <c r="A213" s="2"/>
      <c r="B213" s="11"/>
      <c r="C213" s="11"/>
      <c r="D213" s="12"/>
      <c r="E213" s="19"/>
      <c r="F213" s="19"/>
      <c r="G213" s="12"/>
      <c r="H213" s="23"/>
    </row>
    <row r="214" spans="1:8" ht="12" customHeight="1" x14ac:dyDescent="0.2">
      <c r="A214" s="2"/>
      <c r="B214" s="11"/>
      <c r="C214" s="11"/>
      <c r="D214" s="168"/>
      <c r="E214" s="19"/>
      <c r="F214" s="19"/>
      <c r="G214" s="12"/>
      <c r="H214" s="23"/>
    </row>
    <row r="215" spans="1:8" ht="12" customHeight="1" x14ac:dyDescent="0.2">
      <c r="A215" s="2"/>
      <c r="B215" s="11"/>
      <c r="C215" s="11"/>
      <c r="D215" s="168"/>
      <c r="E215" s="19"/>
      <c r="F215" s="19"/>
      <c r="G215" s="12"/>
      <c r="H215" s="23"/>
    </row>
    <row r="216" spans="1:8" ht="12" customHeight="1" x14ac:dyDescent="0.2">
      <c r="A216" s="2"/>
      <c r="B216" s="11"/>
      <c r="C216" s="11"/>
      <c r="D216" s="27"/>
      <c r="E216" s="19"/>
      <c r="F216" s="19"/>
      <c r="G216" s="12"/>
      <c r="H216" s="23"/>
    </row>
    <row r="217" spans="1:8" ht="12" customHeight="1" x14ac:dyDescent="0.2">
      <c r="A217" s="2"/>
      <c r="B217" s="11"/>
      <c r="C217" s="11"/>
      <c r="D217" s="27"/>
      <c r="E217" s="19"/>
      <c r="F217" s="19"/>
      <c r="G217" s="12"/>
      <c r="H217" s="23"/>
    </row>
    <row r="218" spans="1:8" ht="12" customHeight="1" x14ac:dyDescent="0.2">
      <c r="A218" s="2"/>
      <c r="B218" s="11"/>
      <c r="C218" s="11"/>
      <c r="D218" s="27"/>
      <c r="E218" s="19"/>
      <c r="F218" s="19"/>
      <c r="G218" s="12"/>
      <c r="H218" s="23"/>
    </row>
    <row r="219" spans="1:8" ht="12" customHeight="1" x14ac:dyDescent="0.2">
      <c r="E219" s="19"/>
      <c r="F219" s="19"/>
      <c r="G219" s="12"/>
      <c r="H219" s="23"/>
    </row>
    <row r="220" spans="1:8" ht="12" customHeight="1" x14ac:dyDescent="0.2">
      <c r="A220" s="9"/>
      <c r="B220" s="11"/>
      <c r="C220" s="11"/>
      <c r="D220" s="168"/>
      <c r="E220" s="19"/>
      <c r="F220" s="19"/>
      <c r="G220" s="12"/>
      <c r="H220" s="23"/>
    </row>
    <row r="221" spans="1:8" ht="12" customHeight="1" x14ac:dyDescent="0.2">
      <c r="A221" s="2"/>
      <c r="B221" s="19"/>
      <c r="C221" s="19"/>
      <c r="D221" s="12"/>
      <c r="E221" s="19"/>
      <c r="F221" s="19"/>
      <c r="G221" s="12"/>
      <c r="H221" s="23"/>
    </row>
    <row r="222" spans="1:8" ht="12" customHeight="1" x14ac:dyDescent="0.2">
      <c r="A222" s="2"/>
      <c r="B222" s="19"/>
      <c r="C222" s="19"/>
      <c r="D222" s="29"/>
      <c r="E222" s="19"/>
      <c r="F222" s="19"/>
      <c r="G222" s="12"/>
      <c r="H222" s="23"/>
    </row>
    <row r="223" spans="1:8" ht="12" customHeight="1" x14ac:dyDescent="0.2">
      <c r="A223" s="2"/>
      <c r="B223" s="19"/>
      <c r="C223" s="19"/>
      <c r="D223" s="29"/>
      <c r="E223" s="19"/>
      <c r="F223" s="19"/>
      <c r="G223" s="12"/>
      <c r="H223" s="23"/>
    </row>
    <row r="224" spans="1:8" ht="12" customHeight="1" x14ac:dyDescent="0.2">
      <c r="A224" s="2"/>
      <c r="B224" s="19"/>
      <c r="C224" s="19"/>
      <c r="D224" s="29"/>
      <c r="E224" s="19"/>
      <c r="F224" s="19"/>
      <c r="G224" s="12"/>
      <c r="H224" s="23"/>
    </row>
    <row r="225" spans="1:8" ht="12" customHeight="1" x14ac:dyDescent="0.2">
      <c r="A225" s="2"/>
      <c r="B225" s="19"/>
      <c r="C225" s="19"/>
      <c r="D225" s="12"/>
      <c r="E225" s="19"/>
      <c r="F225" s="19"/>
      <c r="G225" s="12"/>
      <c r="H225" s="23"/>
    </row>
    <row r="226" spans="1:8" ht="12" customHeight="1" x14ac:dyDescent="0.2">
      <c r="A226" s="2"/>
      <c r="B226" s="19"/>
      <c r="C226" s="19"/>
      <c r="D226" s="29"/>
      <c r="E226" s="19"/>
      <c r="F226" s="19"/>
      <c r="G226" s="12"/>
      <c r="H226" s="23"/>
    </row>
    <row r="227" spans="1:8" ht="12" customHeight="1" x14ac:dyDescent="0.2">
      <c r="A227" s="2"/>
      <c r="B227" s="19"/>
      <c r="C227" s="19"/>
      <c r="D227" s="20"/>
      <c r="E227" s="19"/>
      <c r="F227" s="19"/>
      <c r="G227" s="12"/>
      <c r="H227" s="23"/>
    </row>
    <row r="228" spans="1:8" ht="12" customHeight="1" x14ac:dyDescent="0.2">
      <c r="A228" s="2"/>
      <c r="B228" s="19"/>
      <c r="C228" s="19"/>
      <c r="D228" s="20"/>
      <c r="E228" s="19"/>
      <c r="F228" s="19"/>
      <c r="G228" s="12"/>
      <c r="H228" s="23"/>
    </row>
    <row r="229" spans="1:8" ht="12" customHeight="1" x14ac:dyDescent="0.2">
      <c r="A229" s="2"/>
      <c r="B229" s="19"/>
      <c r="C229" s="19"/>
      <c r="D229" s="29"/>
    </row>
    <row r="230" spans="1:8" ht="12" customHeight="1" x14ac:dyDescent="0.2">
      <c r="A230" s="2"/>
      <c r="B230" s="19"/>
      <c r="C230" s="19"/>
      <c r="D230" s="29"/>
      <c r="E230" s="19"/>
      <c r="F230" s="19"/>
      <c r="G230" s="12"/>
      <c r="H230" s="23"/>
    </row>
    <row r="231" spans="1:8" ht="12" customHeight="1" x14ac:dyDescent="0.2">
      <c r="A231" s="2"/>
      <c r="B231" s="19"/>
      <c r="C231" s="19"/>
      <c r="D231" s="29"/>
      <c r="E231" s="19"/>
      <c r="F231" s="19"/>
      <c r="G231" s="12"/>
      <c r="H231" s="23"/>
    </row>
    <row r="232" spans="1:8" ht="12" customHeight="1" x14ac:dyDescent="0.2">
      <c r="A232" s="2"/>
      <c r="B232" s="19"/>
      <c r="C232" s="19"/>
      <c r="D232" s="29"/>
      <c r="E232" s="19"/>
      <c r="F232" s="19"/>
      <c r="G232" s="12"/>
      <c r="H232" s="23"/>
    </row>
    <row r="233" spans="1:8" ht="12" customHeight="1" x14ac:dyDescent="0.2">
      <c r="A233" s="2"/>
      <c r="B233" s="19"/>
      <c r="C233" s="19"/>
      <c r="D233" s="29"/>
      <c r="E233" s="19"/>
      <c r="F233" s="19"/>
      <c r="G233" s="12"/>
      <c r="H233" s="23"/>
    </row>
    <row r="234" spans="1:8" ht="12" customHeight="1" x14ac:dyDescent="0.2">
      <c r="A234" s="2"/>
      <c r="B234" s="19"/>
      <c r="C234" s="19"/>
      <c r="D234" s="29"/>
      <c r="E234" s="19"/>
      <c r="F234" s="19"/>
      <c r="G234" s="12"/>
      <c r="H234" s="23"/>
    </row>
    <row r="235" spans="1:8" ht="12" customHeight="1" x14ac:dyDescent="0.2">
      <c r="A235" s="2"/>
      <c r="B235" s="19"/>
      <c r="C235" s="19"/>
      <c r="D235" s="29"/>
      <c r="E235" s="19"/>
      <c r="F235" s="19"/>
      <c r="G235" s="12"/>
      <c r="H235" s="23"/>
    </row>
    <row r="236" spans="1:8" ht="12" customHeight="1" x14ac:dyDescent="0.2">
      <c r="A236" s="2"/>
      <c r="B236" s="19"/>
      <c r="C236" s="19"/>
      <c r="D236" s="29"/>
      <c r="E236" s="19"/>
      <c r="F236" s="19"/>
      <c r="G236" s="12"/>
      <c r="H236" s="23"/>
    </row>
    <row r="237" spans="1:8" ht="12" customHeight="1" x14ac:dyDescent="0.2">
      <c r="A237" s="2"/>
      <c r="B237" s="19"/>
      <c r="C237" s="19"/>
      <c r="D237" s="29"/>
      <c r="E237" s="19"/>
      <c r="F237" s="19"/>
      <c r="G237" s="12"/>
      <c r="H237" s="23"/>
    </row>
    <row r="238" spans="1:8" ht="12" customHeight="1" x14ac:dyDescent="0.2">
      <c r="A238" s="2"/>
      <c r="B238" s="19"/>
      <c r="C238" s="19"/>
      <c r="D238" s="20"/>
      <c r="E238" s="19"/>
      <c r="F238" s="19"/>
      <c r="G238" s="12"/>
      <c r="H238" s="23"/>
    </row>
    <row r="239" spans="1:8" ht="12" customHeight="1" x14ac:dyDescent="0.2">
      <c r="A239" s="2"/>
      <c r="B239" s="11"/>
      <c r="C239" s="11"/>
      <c r="D239" s="20"/>
      <c r="E239" s="19"/>
      <c r="F239" s="19"/>
      <c r="G239" s="12"/>
      <c r="H239" s="23"/>
    </row>
    <row r="240" spans="1:8" ht="12" customHeight="1" x14ac:dyDescent="0.2">
      <c r="A240" s="2"/>
      <c r="B240" s="11"/>
      <c r="C240" s="11"/>
      <c r="D240" s="29"/>
      <c r="E240" s="19"/>
      <c r="F240" s="19"/>
      <c r="G240" s="12"/>
      <c r="H240" s="23"/>
    </row>
    <row r="241" spans="1:10" ht="12" customHeight="1" x14ac:dyDescent="0.2">
      <c r="A241" s="2"/>
      <c r="B241" s="11"/>
      <c r="C241" s="11"/>
      <c r="D241" s="29"/>
      <c r="E241" s="11"/>
      <c r="F241" s="11"/>
      <c r="G241" s="11"/>
      <c r="H241" s="11"/>
    </row>
    <row r="242" spans="1:10" ht="12" customHeight="1" x14ac:dyDescent="0.2">
      <c r="A242" s="2"/>
      <c r="B242" s="11"/>
      <c r="C242" s="11"/>
      <c r="D242" s="29"/>
      <c r="E242" s="19"/>
      <c r="F242" s="11"/>
      <c r="G242" s="12"/>
      <c r="H242" s="23"/>
    </row>
    <row r="243" spans="1:10" ht="12" customHeight="1" x14ac:dyDescent="0.2">
      <c r="A243" s="2"/>
      <c r="B243" s="11"/>
      <c r="C243" s="11"/>
      <c r="D243" s="29"/>
      <c r="E243" s="19"/>
      <c r="F243" s="11"/>
      <c r="G243" s="12"/>
      <c r="H243" s="23"/>
    </row>
    <row r="244" spans="1:10" ht="12" customHeight="1" x14ac:dyDescent="0.2">
      <c r="A244" s="2"/>
      <c r="B244" s="11"/>
      <c r="C244" s="11"/>
      <c r="D244" s="29"/>
      <c r="E244" s="11"/>
      <c r="F244" s="11"/>
      <c r="G244" s="12"/>
      <c r="H244" s="23"/>
    </row>
    <row r="245" spans="1:10" ht="12" customHeight="1" x14ac:dyDescent="0.2">
      <c r="A245" s="2"/>
      <c r="B245" s="11"/>
      <c r="C245" s="11"/>
      <c r="D245" s="29"/>
      <c r="E245" s="19"/>
      <c r="F245" s="19"/>
      <c r="G245" s="43"/>
      <c r="H245" s="23"/>
    </row>
    <row r="246" spans="1:10" ht="12" customHeight="1" x14ac:dyDescent="0.2">
      <c r="A246" s="2"/>
      <c r="B246" s="11"/>
      <c r="C246" s="11"/>
      <c r="D246" s="29"/>
      <c r="E246" s="19"/>
      <c r="F246" s="11"/>
      <c r="G246" s="12"/>
      <c r="H246" s="23"/>
    </row>
    <row r="247" spans="1:10" ht="12" customHeight="1" x14ac:dyDescent="0.2">
      <c r="E247" s="19"/>
      <c r="F247" s="11"/>
      <c r="G247" s="12"/>
      <c r="H247" s="23"/>
    </row>
    <row r="248" spans="1:10" ht="12" customHeight="1" x14ac:dyDescent="0.2">
      <c r="A248" s="2"/>
      <c r="B248" s="11"/>
      <c r="C248" s="11"/>
      <c r="D248" s="168"/>
      <c r="E248" s="19"/>
      <c r="F248" s="11"/>
      <c r="G248" s="12"/>
      <c r="H248" s="23"/>
    </row>
    <row r="249" spans="1:10" ht="12" customHeight="1" x14ac:dyDescent="0.2">
      <c r="A249" s="2"/>
      <c r="B249" s="11"/>
      <c r="C249" s="20"/>
      <c r="D249" s="27"/>
      <c r="E249" s="19"/>
      <c r="F249" s="11"/>
      <c r="G249" s="12"/>
      <c r="H249" s="23"/>
    </row>
    <row r="250" spans="1:10" ht="12" customHeight="1" x14ac:dyDescent="0.2">
      <c r="A250" s="2"/>
      <c r="B250" s="11"/>
      <c r="C250" s="20"/>
      <c r="D250" s="12"/>
      <c r="E250" s="19"/>
      <c r="F250" s="11"/>
      <c r="G250" s="12"/>
      <c r="H250" s="23"/>
    </row>
    <row r="251" spans="1:10" ht="12" customHeight="1" x14ac:dyDescent="0.2">
      <c r="A251" s="2"/>
      <c r="B251" s="11"/>
      <c r="C251" s="20"/>
      <c r="D251" s="12"/>
      <c r="E251" s="19"/>
      <c r="F251" s="11"/>
      <c r="G251" s="12"/>
      <c r="H251" s="23"/>
    </row>
    <row r="252" spans="1:10" ht="12" customHeight="1" x14ac:dyDescent="0.2">
      <c r="A252" s="2"/>
      <c r="B252" s="11"/>
      <c r="C252" s="20"/>
      <c r="D252" s="12"/>
      <c r="E252" s="19"/>
      <c r="F252" s="11"/>
      <c r="G252" s="12"/>
      <c r="H252" s="23"/>
    </row>
    <row r="253" spans="1:10" ht="12" customHeight="1" x14ac:dyDescent="0.2">
      <c r="A253" s="2"/>
      <c r="B253" s="11"/>
      <c r="C253" s="20"/>
      <c r="D253" s="12"/>
      <c r="E253" s="19"/>
      <c r="F253" s="11"/>
      <c r="G253" s="12"/>
      <c r="H253" s="23"/>
    </row>
    <row r="254" spans="1:10" ht="12" customHeight="1" x14ac:dyDescent="0.2">
      <c r="A254" s="2"/>
      <c r="B254" s="11"/>
      <c r="C254" s="20"/>
      <c r="D254" s="12"/>
      <c r="E254" s="19"/>
      <c r="F254" s="11"/>
      <c r="G254" s="12"/>
      <c r="H254" s="23"/>
    </row>
    <row r="255" spans="1:10" ht="12" customHeight="1" x14ac:dyDescent="0.2">
      <c r="A255" s="2"/>
      <c r="B255" s="11"/>
      <c r="C255" s="20"/>
      <c r="D255" s="27"/>
      <c r="E255" s="19"/>
      <c r="F255" s="11"/>
      <c r="G255" s="12"/>
      <c r="H255" s="23"/>
    </row>
    <row r="256" spans="1:10" ht="12" customHeight="1" x14ac:dyDescent="0.2">
      <c r="J256" s="2"/>
    </row>
    <row r="257" spans="1:10" ht="12" customHeight="1" x14ac:dyDescent="0.2">
      <c r="H257" s="28"/>
      <c r="J257" s="2"/>
    </row>
    <row r="258" spans="1:10" ht="12" customHeight="1" x14ac:dyDescent="0.2">
      <c r="A258" s="11"/>
      <c r="B258" s="11"/>
      <c r="C258" s="11"/>
      <c r="D258" s="43"/>
      <c r="E258" s="19"/>
      <c r="F258" s="19"/>
      <c r="G258" s="12"/>
      <c r="H258" s="23"/>
      <c r="J258" s="2"/>
    </row>
    <row r="259" spans="1:10" ht="12" customHeight="1" x14ac:dyDescent="0.2">
      <c r="A259" s="2"/>
      <c r="B259" s="19"/>
      <c r="C259" s="19"/>
      <c r="D259" s="43"/>
      <c r="E259" s="19"/>
      <c r="F259" s="19"/>
      <c r="G259" s="12"/>
      <c r="H259" s="23"/>
      <c r="J259" s="2"/>
    </row>
    <row r="260" spans="1:10" ht="12" customHeight="1" x14ac:dyDescent="0.2">
      <c r="A260" s="2"/>
      <c r="B260" s="19"/>
      <c r="C260" s="11"/>
      <c r="D260" s="12"/>
      <c r="E260" s="19"/>
      <c r="F260" s="19"/>
      <c r="G260" s="12"/>
      <c r="H260" s="23"/>
    </row>
    <row r="261" spans="1:10" ht="12" customHeight="1" x14ac:dyDescent="0.2">
      <c r="A261" s="2"/>
      <c r="B261" s="19"/>
      <c r="C261" s="11"/>
      <c r="D261" s="12"/>
      <c r="E261" s="19"/>
      <c r="F261" s="19"/>
      <c r="G261" s="12"/>
      <c r="H261" s="23"/>
    </row>
    <row r="262" spans="1:10" ht="12" customHeight="1" x14ac:dyDescent="0.2">
      <c r="A262" s="2"/>
      <c r="B262" s="19"/>
      <c r="C262" s="11"/>
      <c r="D262" s="12"/>
      <c r="E262" s="19"/>
      <c r="F262" s="19"/>
      <c r="G262" s="12"/>
      <c r="H262" s="23"/>
    </row>
    <row r="263" spans="1:10" ht="12" customHeight="1" x14ac:dyDescent="0.2">
      <c r="A263" s="2"/>
      <c r="B263" s="19"/>
      <c r="C263" s="11"/>
      <c r="D263" s="12"/>
      <c r="E263" s="19"/>
      <c r="F263" s="19"/>
      <c r="G263" s="12"/>
      <c r="H263" s="23"/>
    </row>
    <row r="264" spans="1:10" ht="12" customHeight="1" x14ac:dyDescent="0.2">
      <c r="A264" s="2"/>
      <c r="B264" s="19"/>
      <c r="C264" s="11"/>
      <c r="D264" s="12"/>
      <c r="E264" s="19"/>
      <c r="F264" s="19"/>
      <c r="G264" s="12"/>
      <c r="H264" s="23"/>
    </row>
    <row r="265" spans="1:10" ht="12" customHeight="1" x14ac:dyDescent="0.2">
      <c r="A265" s="2"/>
      <c r="B265" s="19"/>
      <c r="C265" s="11"/>
      <c r="D265" s="12"/>
      <c r="E265" s="19"/>
      <c r="F265" s="19"/>
      <c r="G265" s="12"/>
      <c r="H265" s="23"/>
    </row>
    <row r="266" spans="1:10" ht="12" customHeight="1" x14ac:dyDescent="0.2">
      <c r="A266" s="2"/>
      <c r="B266" s="19"/>
      <c r="C266" s="11"/>
      <c r="D266" s="12"/>
      <c r="E266" s="19"/>
      <c r="F266" s="19"/>
      <c r="G266" s="12"/>
      <c r="H266" s="23"/>
    </row>
    <row r="267" spans="1:10" ht="12" customHeight="1" x14ac:dyDescent="0.2">
      <c r="A267" s="2"/>
      <c r="B267" s="19"/>
      <c r="C267" s="11"/>
      <c r="D267" s="12"/>
      <c r="E267" s="19"/>
      <c r="F267" s="19"/>
      <c r="G267" s="12"/>
      <c r="H267" s="23"/>
    </row>
    <row r="268" spans="1:10" ht="12" customHeight="1" x14ac:dyDescent="0.2">
      <c r="A268" s="2"/>
      <c r="B268" s="19"/>
      <c r="C268" s="11"/>
      <c r="D268" s="12"/>
      <c r="E268" s="19"/>
      <c r="F268" s="19"/>
      <c r="G268" s="12"/>
      <c r="H268" s="23"/>
    </row>
    <row r="269" spans="1:10" ht="12" customHeight="1" x14ac:dyDescent="0.2">
      <c r="A269" s="2"/>
      <c r="B269" s="19"/>
      <c r="C269" s="11"/>
      <c r="D269" s="12"/>
      <c r="E269" s="19"/>
      <c r="F269" s="19"/>
      <c r="G269" s="12"/>
      <c r="H269" s="23"/>
    </row>
    <row r="270" spans="1:10" ht="12" customHeight="1" x14ac:dyDescent="0.2">
      <c r="A270" s="2"/>
      <c r="B270" s="19"/>
      <c r="C270" s="11"/>
      <c r="D270" s="12"/>
      <c r="E270" s="19"/>
      <c r="F270" s="19"/>
      <c r="G270" s="12"/>
      <c r="H270" s="23"/>
    </row>
    <row r="271" spans="1:10" ht="12" customHeight="1" x14ac:dyDescent="0.2">
      <c r="A271" s="2"/>
      <c r="B271" s="19"/>
      <c r="C271" s="11"/>
      <c r="D271" s="12"/>
      <c r="E271" s="11"/>
      <c r="F271" s="11"/>
      <c r="G271" s="43"/>
      <c r="H271" s="23"/>
    </row>
    <row r="272" spans="1:10" ht="12" customHeight="1" x14ac:dyDescent="0.2">
      <c r="A272" s="2"/>
      <c r="B272" s="19"/>
      <c r="C272" s="11"/>
      <c r="D272" s="12"/>
      <c r="E272" s="19"/>
      <c r="F272" s="19"/>
      <c r="G272" s="43"/>
      <c r="H272" s="23"/>
    </row>
    <row r="273" spans="1:8" ht="12" customHeight="1" x14ac:dyDescent="0.2">
      <c r="A273" s="2"/>
      <c r="B273" s="19"/>
      <c r="C273" s="11"/>
      <c r="D273" s="12"/>
      <c r="E273" s="19"/>
      <c r="F273" s="11"/>
      <c r="G273" s="12"/>
      <c r="H273" s="23"/>
    </row>
    <row r="274" spans="1:8" ht="12" customHeight="1" x14ac:dyDescent="0.2">
      <c r="A274" s="2"/>
      <c r="B274" s="19"/>
      <c r="C274" s="11"/>
      <c r="D274" s="12"/>
      <c r="E274" s="19"/>
      <c r="F274" s="11"/>
      <c r="G274" s="12"/>
      <c r="H274" s="23"/>
    </row>
    <row r="275" spans="1:8" ht="12" customHeight="1" x14ac:dyDescent="0.2">
      <c r="A275" s="2"/>
      <c r="B275" s="19"/>
      <c r="C275" s="11"/>
      <c r="D275" s="12"/>
      <c r="E275" s="19"/>
      <c r="F275" s="11"/>
      <c r="G275" s="12"/>
      <c r="H275" s="23"/>
    </row>
    <row r="276" spans="1:8" ht="12" customHeight="1" x14ac:dyDescent="0.2">
      <c r="A276" s="2"/>
      <c r="B276" s="19"/>
      <c r="C276" s="11"/>
      <c r="D276" s="12"/>
      <c r="E276" s="19"/>
      <c r="F276" s="11"/>
      <c r="G276" s="12"/>
      <c r="H276" s="23"/>
    </row>
    <row r="277" spans="1:8" ht="12" customHeight="1" x14ac:dyDescent="0.2">
      <c r="A277" s="2"/>
      <c r="B277" s="19"/>
      <c r="C277" s="11"/>
      <c r="D277" s="12"/>
      <c r="E277" s="19"/>
      <c r="F277" s="11"/>
      <c r="G277" s="12"/>
      <c r="H277" s="23"/>
    </row>
    <row r="278" spans="1:8" ht="12" customHeight="1" x14ac:dyDescent="0.2">
      <c r="A278" s="2"/>
      <c r="B278" s="19"/>
      <c r="C278" s="11"/>
      <c r="D278" s="12"/>
      <c r="E278" s="19"/>
      <c r="F278" s="11"/>
      <c r="G278" s="12"/>
      <c r="H278" s="23"/>
    </row>
    <row r="279" spans="1:8" ht="12" customHeight="1" x14ac:dyDescent="0.2">
      <c r="A279" s="2"/>
      <c r="B279" s="19"/>
      <c r="C279" s="11"/>
      <c r="D279" s="12"/>
      <c r="E279" s="19"/>
      <c r="F279" s="11"/>
      <c r="G279" s="12"/>
      <c r="H279" s="23"/>
    </row>
    <row r="280" spans="1:8" ht="12" customHeight="1" x14ac:dyDescent="0.2">
      <c r="A280" s="2"/>
      <c r="B280" s="19"/>
      <c r="C280" s="11"/>
      <c r="D280" s="12"/>
    </row>
    <row r="281" spans="1:8" ht="12" customHeight="1" x14ac:dyDescent="0.2">
      <c r="A281" s="2"/>
      <c r="B281" s="19"/>
      <c r="C281" s="11"/>
      <c r="D281" s="12"/>
      <c r="E281" s="19"/>
      <c r="F281" s="11"/>
      <c r="G281" s="12"/>
      <c r="H281" s="23"/>
    </row>
    <row r="282" spans="1:8" ht="12" customHeight="1" x14ac:dyDescent="0.2">
      <c r="A282" s="2"/>
      <c r="B282" s="19"/>
      <c r="C282" s="11"/>
      <c r="D282" s="12"/>
      <c r="E282" s="19"/>
      <c r="F282" s="11"/>
      <c r="G282" s="12"/>
      <c r="H282" s="23"/>
    </row>
    <row r="283" spans="1:8" ht="12" customHeight="1" x14ac:dyDescent="0.2">
      <c r="A283" s="2"/>
      <c r="B283" s="19"/>
      <c r="C283" s="11"/>
      <c r="D283" s="12"/>
      <c r="E283" s="19"/>
      <c r="F283" s="11"/>
      <c r="G283" s="12"/>
      <c r="H283" s="23"/>
    </row>
    <row r="284" spans="1:8" ht="12" customHeight="1" x14ac:dyDescent="0.2">
      <c r="A284" s="2"/>
      <c r="B284" s="19"/>
      <c r="C284" s="11"/>
      <c r="D284" s="12"/>
      <c r="E284" s="19"/>
      <c r="F284" s="11"/>
      <c r="G284" s="12"/>
      <c r="H284" s="23"/>
    </row>
    <row r="285" spans="1:8" ht="12" customHeight="1" x14ac:dyDescent="0.2">
      <c r="A285" s="2"/>
      <c r="B285" s="11"/>
      <c r="C285" s="11"/>
      <c r="D285" s="12"/>
      <c r="E285" s="19"/>
      <c r="F285" s="11"/>
      <c r="G285" s="12"/>
      <c r="H285" s="23"/>
    </row>
    <row r="286" spans="1:8" ht="12" customHeight="1" x14ac:dyDescent="0.2">
      <c r="A286" s="2"/>
      <c r="B286" s="19"/>
      <c r="C286" s="19"/>
      <c r="D286" s="43"/>
      <c r="E286" s="19"/>
      <c r="F286" s="11"/>
      <c r="G286" s="12"/>
      <c r="H286" s="23"/>
    </row>
    <row r="287" spans="1:8" ht="12" customHeight="1" x14ac:dyDescent="0.2">
      <c r="A287" s="2"/>
      <c r="B287" s="19"/>
      <c r="C287" s="11"/>
      <c r="D287" s="12"/>
      <c r="E287" s="19"/>
      <c r="F287" s="11"/>
      <c r="G287" s="12"/>
      <c r="H287" s="23"/>
    </row>
    <row r="288" spans="1:8" ht="12" customHeight="1" x14ac:dyDescent="0.2">
      <c r="A288" s="2"/>
      <c r="B288" s="19"/>
      <c r="C288" s="11"/>
      <c r="D288" s="12"/>
      <c r="E288" s="19"/>
      <c r="F288" s="11"/>
      <c r="G288" s="12"/>
      <c r="H288" s="23"/>
    </row>
    <row r="289" spans="1:8" ht="12" customHeight="1" x14ac:dyDescent="0.2">
      <c r="A289" s="2"/>
      <c r="B289" s="19"/>
      <c r="C289" s="11"/>
      <c r="D289" s="12"/>
      <c r="E289" s="19"/>
      <c r="F289" s="11"/>
      <c r="G289" s="12"/>
      <c r="H289" s="23"/>
    </row>
    <row r="290" spans="1:8" ht="12" customHeight="1" x14ac:dyDescent="0.2">
      <c r="E290" s="19"/>
      <c r="F290" s="11"/>
      <c r="G290" s="12"/>
      <c r="H290" s="23"/>
    </row>
    <row r="291" spans="1:8" ht="12" customHeight="1" x14ac:dyDescent="0.2">
      <c r="E291" s="19"/>
      <c r="F291" s="11"/>
      <c r="G291" s="12"/>
      <c r="H291" s="23"/>
    </row>
    <row r="292" spans="1:8" ht="12" customHeight="1" x14ac:dyDescent="0.2">
      <c r="A292" s="9"/>
      <c r="B292" s="11"/>
      <c r="C292" s="11"/>
      <c r="D292" s="29"/>
      <c r="E292" s="19"/>
      <c r="F292" s="11"/>
      <c r="G292" s="12"/>
      <c r="H292" s="23"/>
    </row>
    <row r="293" spans="1:8" ht="12" customHeight="1" x14ac:dyDescent="0.2">
      <c r="A293" s="2"/>
      <c r="B293" s="19"/>
      <c r="C293" s="19"/>
      <c r="D293" s="12"/>
      <c r="E293" s="19"/>
      <c r="F293" s="11"/>
      <c r="G293" s="12"/>
      <c r="H293" s="23"/>
    </row>
    <row r="294" spans="1:8" ht="12" customHeight="1" x14ac:dyDescent="0.2">
      <c r="A294" s="2"/>
      <c r="B294" s="19"/>
      <c r="C294" s="19"/>
      <c r="D294" s="12"/>
      <c r="E294" s="19"/>
      <c r="F294" s="11"/>
      <c r="G294" s="12"/>
      <c r="H294" s="23"/>
    </row>
    <row r="295" spans="1:8" ht="12" customHeight="1" x14ac:dyDescent="0.2">
      <c r="A295" s="2"/>
      <c r="B295" s="19"/>
      <c r="C295" s="19"/>
      <c r="D295" s="12"/>
      <c r="E295" s="19"/>
      <c r="F295" s="11"/>
      <c r="G295" s="12"/>
      <c r="H295" s="23"/>
    </row>
    <row r="296" spans="1:8" ht="12" customHeight="1" x14ac:dyDescent="0.2">
      <c r="A296" s="2"/>
      <c r="B296" s="19"/>
      <c r="C296" s="19"/>
      <c r="D296" s="12"/>
      <c r="E296" s="19"/>
      <c r="F296" s="11"/>
      <c r="G296" s="12"/>
      <c r="H296" s="23"/>
    </row>
    <row r="297" spans="1:8" ht="12" customHeight="1" x14ac:dyDescent="0.2">
      <c r="A297" s="2"/>
      <c r="B297" s="19"/>
      <c r="C297" s="19"/>
      <c r="D297" s="12"/>
      <c r="E297" s="19"/>
      <c r="F297" s="11"/>
      <c r="G297" s="12"/>
      <c r="H297" s="23"/>
    </row>
    <row r="298" spans="1:8" ht="12" customHeight="1" x14ac:dyDescent="0.2">
      <c r="A298" s="2"/>
      <c r="B298" s="19"/>
      <c r="C298" s="19"/>
      <c r="D298" s="12"/>
      <c r="E298" s="19"/>
      <c r="F298" s="11"/>
      <c r="G298" s="12"/>
      <c r="H298" s="23"/>
    </row>
    <row r="299" spans="1:8" ht="12" customHeight="1" x14ac:dyDescent="0.2">
      <c r="A299" s="2"/>
      <c r="B299" s="19"/>
      <c r="C299" s="19"/>
      <c r="D299" s="12"/>
      <c r="E299" s="11"/>
      <c r="F299" s="11"/>
      <c r="G299" s="12"/>
      <c r="H299" s="23"/>
    </row>
    <row r="300" spans="1:8" ht="12" customHeight="1" x14ac:dyDescent="0.2">
      <c r="A300" s="2"/>
      <c r="B300" s="19"/>
      <c r="C300" s="19"/>
      <c r="D300" s="12"/>
      <c r="E300" s="19"/>
      <c r="F300" s="19"/>
      <c r="G300" s="43"/>
      <c r="H300" s="23"/>
    </row>
    <row r="301" spans="1:8" ht="12" customHeight="1" x14ac:dyDescent="0.2">
      <c r="A301" s="2"/>
      <c r="B301" s="19"/>
      <c r="C301" s="19"/>
      <c r="D301" s="12"/>
      <c r="E301" s="19"/>
      <c r="F301" s="19"/>
      <c r="G301" s="12"/>
      <c r="H301" s="23"/>
    </row>
    <row r="302" spans="1:8" ht="12" customHeight="1" x14ac:dyDescent="0.2">
      <c r="A302" s="2"/>
      <c r="B302" s="19"/>
      <c r="C302" s="19"/>
      <c r="D302" s="12"/>
      <c r="E302" s="19"/>
      <c r="F302" s="19"/>
      <c r="G302" s="12"/>
      <c r="H302" s="23"/>
    </row>
    <row r="303" spans="1:8" ht="12" customHeight="1" x14ac:dyDescent="0.2">
      <c r="A303" s="2"/>
      <c r="B303" s="19"/>
      <c r="C303" s="19"/>
      <c r="D303" s="12"/>
      <c r="E303" s="19"/>
      <c r="F303" s="19"/>
      <c r="G303" s="12"/>
      <c r="H303" s="23"/>
    </row>
    <row r="304" spans="1:8" ht="12" customHeight="1" x14ac:dyDescent="0.2">
      <c r="A304" s="2"/>
      <c r="B304" s="19"/>
      <c r="C304" s="19"/>
      <c r="D304" s="12"/>
      <c r="E304" s="19"/>
      <c r="F304" s="19"/>
      <c r="G304" s="12"/>
      <c r="H304" s="23"/>
    </row>
    <row r="305" spans="1:8" ht="12" customHeight="1" x14ac:dyDescent="0.2">
      <c r="A305" s="2"/>
      <c r="B305" s="19"/>
      <c r="C305" s="19"/>
      <c r="D305" s="12"/>
      <c r="E305" s="19"/>
      <c r="F305" s="19"/>
      <c r="G305" s="12"/>
      <c r="H305" s="23"/>
    </row>
    <row r="306" spans="1:8" ht="12" customHeight="1" x14ac:dyDescent="0.2">
      <c r="A306" s="2"/>
      <c r="B306" s="19"/>
      <c r="C306" s="19"/>
      <c r="D306" s="12"/>
      <c r="E306" s="19"/>
      <c r="F306" s="19"/>
      <c r="G306" s="12"/>
      <c r="H306" s="23"/>
    </row>
    <row r="307" spans="1:8" ht="12" customHeight="1" x14ac:dyDescent="0.2">
      <c r="A307" s="2"/>
      <c r="B307" s="19"/>
      <c r="C307" s="19"/>
      <c r="D307" s="12"/>
      <c r="E307" s="19"/>
      <c r="F307" s="19"/>
      <c r="G307" s="12"/>
      <c r="H307" s="23"/>
    </row>
    <row r="308" spans="1:8" ht="12" customHeight="1" x14ac:dyDescent="0.2">
      <c r="A308" s="2"/>
      <c r="B308" s="19"/>
      <c r="C308" s="19"/>
      <c r="D308" s="12"/>
      <c r="E308" s="19"/>
      <c r="F308" s="19"/>
      <c r="G308" s="12"/>
      <c r="H308" s="23"/>
    </row>
    <row r="310" spans="1:8" ht="12" customHeight="1" x14ac:dyDescent="0.2">
      <c r="H310" s="28"/>
    </row>
    <row r="322" spans="5:8" ht="12" customHeight="1" x14ac:dyDescent="0.2">
      <c r="E322" s="11"/>
      <c r="F322" s="11"/>
      <c r="G322" s="12"/>
      <c r="H322" s="23"/>
    </row>
    <row r="323" spans="5:8" ht="12" customHeight="1" x14ac:dyDescent="0.2">
      <c r="E323" s="19"/>
      <c r="F323" s="19"/>
      <c r="G323" s="12"/>
      <c r="H323" s="28"/>
    </row>
    <row r="324" spans="5:8" ht="12" customHeight="1" x14ac:dyDescent="0.2">
      <c r="E324" s="19"/>
      <c r="F324" s="19"/>
      <c r="G324" s="12"/>
      <c r="H324" s="28"/>
    </row>
    <row r="325" spans="5:8" ht="12" customHeight="1" x14ac:dyDescent="0.2">
      <c r="E325" s="19"/>
      <c r="F325" s="19"/>
      <c r="G325" s="12"/>
      <c r="H325" s="28"/>
    </row>
    <row r="326" spans="5:8" ht="12" customHeight="1" x14ac:dyDescent="0.2">
      <c r="E326" s="19"/>
      <c r="F326" s="19"/>
      <c r="G326" s="12"/>
      <c r="H326" s="28"/>
    </row>
    <row r="327" spans="5:8" ht="12" customHeight="1" x14ac:dyDescent="0.2">
      <c r="E327" s="19"/>
      <c r="F327" s="19"/>
      <c r="G327" s="12"/>
      <c r="H327" s="28"/>
    </row>
    <row r="328" spans="5:8" ht="12" customHeight="1" x14ac:dyDescent="0.2">
      <c r="E328" s="19"/>
      <c r="F328" s="19"/>
      <c r="G328" s="12"/>
      <c r="H328" s="28"/>
    </row>
    <row r="329" spans="5:8" ht="12" customHeight="1" x14ac:dyDescent="0.2">
      <c r="E329" s="19"/>
      <c r="F329" s="19"/>
      <c r="G329" s="27"/>
      <c r="H329" s="28"/>
    </row>
    <row r="330" spans="5:8" ht="12" customHeight="1" x14ac:dyDescent="0.2">
      <c r="E330" s="19"/>
      <c r="F330" s="19"/>
      <c r="G330" s="27"/>
      <c r="H330" s="28"/>
    </row>
    <row r="331" spans="5:8" ht="12" customHeight="1" x14ac:dyDescent="0.2">
      <c r="E331" s="19"/>
      <c r="F331" s="19"/>
      <c r="G331" s="27"/>
      <c r="H331" s="28"/>
    </row>
    <row r="332" spans="5:8" ht="12" customHeight="1" x14ac:dyDescent="0.2">
      <c r="E332" s="11"/>
      <c r="F332" s="11"/>
      <c r="G332" s="11"/>
      <c r="H332" s="11"/>
    </row>
    <row r="357" spans="5:8" ht="12" customHeight="1" x14ac:dyDescent="0.2">
      <c r="E357" s="11"/>
      <c r="F357" s="11"/>
      <c r="G357" s="11"/>
      <c r="H357" s="11"/>
    </row>
    <row r="358" spans="5:8" ht="12" customHeight="1" x14ac:dyDescent="0.2">
      <c r="E358" s="19"/>
      <c r="F358" s="19"/>
      <c r="G358" s="12"/>
      <c r="H358" s="28"/>
    </row>
    <row r="359" spans="5:8" ht="12" customHeight="1" x14ac:dyDescent="0.2">
      <c r="E359" s="11"/>
      <c r="F359" s="11"/>
      <c r="G359" s="12"/>
      <c r="H359" s="23"/>
    </row>
    <row r="360" spans="5:8" ht="12" customHeight="1" x14ac:dyDescent="0.2">
      <c r="E360" s="11"/>
      <c r="F360" s="11"/>
      <c r="G360" s="12"/>
      <c r="H360" s="23"/>
    </row>
    <row r="361" spans="5:8" ht="12" customHeight="1" x14ac:dyDescent="0.2">
      <c r="E361" s="11"/>
      <c r="F361" s="11"/>
      <c r="G361" s="12"/>
      <c r="H361" s="23"/>
    </row>
    <row r="362" spans="5:8" ht="12" customHeight="1" x14ac:dyDescent="0.2">
      <c r="E362" s="19"/>
      <c r="F362" s="19"/>
      <c r="G362" s="12"/>
      <c r="H362" s="28"/>
    </row>
    <row r="363" spans="5:8" ht="12" customHeight="1" x14ac:dyDescent="0.2">
      <c r="E363" s="19"/>
      <c r="F363" s="19"/>
      <c r="G363" s="12"/>
      <c r="H363" s="28"/>
    </row>
    <row r="364" spans="5:8" ht="12" customHeight="1" x14ac:dyDescent="0.2">
      <c r="E364" s="19"/>
      <c r="F364" s="11"/>
      <c r="G364" s="12"/>
      <c r="H364" s="28"/>
    </row>
    <row r="365" spans="5:8" ht="12" customHeight="1" x14ac:dyDescent="0.2">
      <c r="E365" s="11"/>
      <c r="F365" s="11"/>
      <c r="G365" s="11"/>
      <c r="H365" s="23"/>
    </row>
    <row r="366" spans="5:8" ht="12" customHeight="1" x14ac:dyDescent="0.2">
      <c r="E366" s="11"/>
      <c r="F366" s="19"/>
      <c r="G366" s="19"/>
      <c r="H366" s="28"/>
    </row>
    <row r="367" spans="5:8" ht="12" customHeight="1" x14ac:dyDescent="0.2">
      <c r="E367" s="19"/>
      <c r="F367" s="19"/>
      <c r="G367" s="12"/>
      <c r="H367" s="28"/>
    </row>
    <row r="368" spans="5:8" ht="12" customHeight="1" x14ac:dyDescent="0.2">
      <c r="E368" s="19"/>
      <c r="F368" s="19"/>
      <c r="G368" s="12"/>
      <c r="H368" s="28"/>
    </row>
    <row r="369" spans="5:8" ht="12" customHeight="1" x14ac:dyDescent="0.2">
      <c r="E369" s="19"/>
      <c r="F369" s="19"/>
      <c r="G369" s="12"/>
      <c r="H369" s="28"/>
    </row>
    <row r="370" spans="5:8" ht="12" customHeight="1" x14ac:dyDescent="0.2">
      <c r="E370" s="19"/>
      <c r="F370" s="19"/>
      <c r="G370" s="12"/>
      <c r="H370" s="28"/>
    </row>
    <row r="371" spans="5:8" ht="12" customHeight="1" x14ac:dyDescent="0.2">
      <c r="E371" s="19"/>
      <c r="F371" s="19"/>
      <c r="G371" s="12"/>
      <c r="H371" s="28"/>
    </row>
    <row r="372" spans="5:8" ht="12" customHeight="1" x14ac:dyDescent="0.2">
      <c r="E372" s="11"/>
      <c r="F372" s="11"/>
      <c r="G372" s="29"/>
      <c r="H372" s="23"/>
    </row>
    <row r="373" spans="5:8" ht="12" customHeight="1" x14ac:dyDescent="0.2">
      <c r="E373" s="11"/>
      <c r="F373" s="11"/>
      <c r="G373" s="29"/>
      <c r="H373" s="23"/>
    </row>
    <row r="374" spans="5:8" ht="12" customHeight="1" x14ac:dyDescent="0.2">
      <c r="E374" s="11"/>
      <c r="F374" s="11"/>
      <c r="G374" s="29"/>
      <c r="H374" s="23"/>
    </row>
    <row r="375" spans="5:8" ht="12" customHeight="1" x14ac:dyDescent="0.2">
      <c r="E375" s="11"/>
      <c r="F375" s="11"/>
      <c r="G375" s="29"/>
      <c r="H375" s="23"/>
    </row>
    <row r="376" spans="5:8" ht="12" customHeight="1" x14ac:dyDescent="0.2">
      <c r="E376" s="11"/>
      <c r="F376" s="11"/>
      <c r="G376" s="11"/>
      <c r="H376" s="11"/>
    </row>
    <row r="377" spans="5:8" ht="12" customHeight="1" x14ac:dyDescent="0.2">
      <c r="E377" s="11"/>
      <c r="F377" s="11"/>
      <c r="G377" s="27"/>
      <c r="H377" s="23"/>
    </row>
    <row r="378" spans="5:8" ht="12" customHeight="1" x14ac:dyDescent="0.2">
      <c r="E378" s="11"/>
      <c r="F378" s="17"/>
      <c r="G378" s="27"/>
      <c r="H378" s="28"/>
    </row>
    <row r="390" spans="5:8" ht="12" customHeight="1" x14ac:dyDescent="0.2">
      <c r="E390" s="11"/>
      <c r="F390" s="11"/>
      <c r="G390" s="27"/>
      <c r="H390" s="28"/>
    </row>
    <row r="391" spans="5:8" ht="12" customHeight="1" x14ac:dyDescent="0.2">
      <c r="E391" s="11"/>
      <c r="F391" s="11"/>
      <c r="G391" s="27"/>
      <c r="H391" s="23"/>
    </row>
    <row r="392" spans="5:8" ht="12" customHeight="1" x14ac:dyDescent="0.2">
      <c r="E392" s="11"/>
      <c r="F392" s="11"/>
      <c r="G392" s="12"/>
      <c r="H392" s="23"/>
    </row>
    <row r="393" spans="5:8" ht="12" customHeight="1" x14ac:dyDescent="0.2">
      <c r="E393" s="11"/>
      <c r="F393" s="11"/>
      <c r="G393" s="12"/>
      <c r="H393" s="23"/>
    </row>
    <row r="394" spans="5:8" ht="12" customHeight="1" x14ac:dyDescent="0.2">
      <c r="E394" s="11"/>
      <c r="F394" s="11"/>
      <c r="G394" s="12"/>
      <c r="H394" s="28"/>
    </row>
    <row r="395" spans="5:8" ht="12" customHeight="1" x14ac:dyDescent="0.2">
      <c r="E395" s="11"/>
      <c r="F395" s="11"/>
      <c r="G395" s="12"/>
      <c r="H395" s="28"/>
    </row>
    <row r="396" spans="5:8" ht="12" customHeight="1" x14ac:dyDescent="0.2">
      <c r="E396" s="11"/>
      <c r="F396" s="11"/>
      <c r="G396" s="12"/>
      <c r="H396" s="28"/>
    </row>
    <row r="397" spans="5:8" ht="12" customHeight="1" x14ac:dyDescent="0.2">
      <c r="E397" s="11"/>
      <c r="F397" s="11"/>
      <c r="G397" s="12"/>
      <c r="H397" s="28"/>
    </row>
    <row r="398" spans="5:8" ht="12" customHeight="1" x14ac:dyDescent="0.2">
      <c r="E398" s="11"/>
      <c r="F398" s="11"/>
      <c r="G398" s="29"/>
      <c r="H398" s="23"/>
    </row>
    <row r="399" spans="5:8" ht="12" customHeight="1" x14ac:dyDescent="0.2">
      <c r="E399" s="11"/>
      <c r="F399" s="11"/>
      <c r="G399" s="12"/>
      <c r="H399" s="28"/>
    </row>
    <row r="400" spans="5:8" ht="12" customHeight="1" x14ac:dyDescent="0.2">
      <c r="E400" s="11"/>
      <c r="F400" s="11"/>
      <c r="G400" s="12"/>
      <c r="H400" s="23"/>
    </row>
    <row r="401" spans="5:8" ht="12" customHeight="1" x14ac:dyDescent="0.2">
      <c r="E401" s="11"/>
      <c r="F401" s="11"/>
      <c r="G401" s="12"/>
      <c r="H401" s="23"/>
    </row>
    <row r="402" spans="5:8" ht="12" customHeight="1" x14ac:dyDescent="0.2">
      <c r="E402" s="11"/>
      <c r="F402" s="11"/>
      <c r="G402" s="12"/>
      <c r="H402" s="28"/>
    </row>
    <row r="403" spans="5:8" ht="12" customHeight="1" x14ac:dyDescent="0.2">
      <c r="E403" s="11"/>
      <c r="F403" s="11"/>
      <c r="G403" s="12"/>
      <c r="H403" s="28"/>
    </row>
    <row r="404" spans="5:8" ht="12" customHeight="1" x14ac:dyDescent="0.2">
      <c r="E404" s="11"/>
      <c r="F404" s="11"/>
      <c r="G404" s="29"/>
      <c r="H404" s="23"/>
    </row>
    <row r="405" spans="5:8" ht="12" customHeight="1" x14ac:dyDescent="0.2">
      <c r="E405" s="11"/>
      <c r="F405" s="11"/>
      <c r="G405" s="29"/>
      <c r="H405" s="23"/>
    </row>
    <row r="406" spans="5:8" ht="12" customHeight="1" x14ac:dyDescent="0.2">
      <c r="E406" s="11"/>
      <c r="F406" s="11"/>
      <c r="G406" s="29"/>
      <c r="H406" s="23"/>
    </row>
    <row r="407" spans="5:8" ht="12" customHeight="1" x14ac:dyDescent="0.2">
      <c r="E407" s="11"/>
      <c r="F407" s="11"/>
      <c r="G407" s="29"/>
      <c r="H407" s="23"/>
    </row>
    <row r="408" spans="5:8" ht="12" customHeight="1" x14ac:dyDescent="0.2">
      <c r="E408" s="11"/>
      <c r="F408" s="11"/>
      <c r="G408" s="29"/>
      <c r="H408" s="23"/>
    </row>
    <row r="409" spans="5:8" ht="12" customHeight="1" x14ac:dyDescent="0.2">
      <c r="E409" s="11"/>
      <c r="F409" s="11"/>
      <c r="G409" s="29"/>
      <c r="H409" s="23"/>
    </row>
    <row r="410" spans="5:8" ht="12" customHeight="1" x14ac:dyDescent="0.2">
      <c r="E410" s="11"/>
      <c r="F410" s="11"/>
      <c r="G410" s="29"/>
      <c r="H410" s="23"/>
    </row>
    <row r="411" spans="5:8" ht="12" customHeight="1" x14ac:dyDescent="0.2">
      <c r="E411" s="11"/>
      <c r="F411" s="11"/>
      <c r="G411" s="29"/>
      <c r="H411" s="23"/>
    </row>
    <row r="412" spans="5:8" ht="12" customHeight="1" x14ac:dyDescent="0.2">
      <c r="E412" s="11"/>
      <c r="F412" s="11"/>
      <c r="G412" s="11"/>
      <c r="H412" s="23"/>
    </row>
    <row r="413" spans="5:8" ht="12" customHeight="1" x14ac:dyDescent="0.2">
      <c r="E413" s="11"/>
      <c r="F413" s="11"/>
      <c r="G413" s="11"/>
      <c r="H413" s="23"/>
    </row>
    <row r="414" spans="5:8" ht="12" customHeight="1" x14ac:dyDescent="0.2">
      <c r="E414" s="11"/>
      <c r="F414" s="11"/>
      <c r="G414" s="20"/>
      <c r="H414" s="23"/>
    </row>
    <row r="415" spans="5:8" ht="12" customHeight="1" x14ac:dyDescent="0.2">
      <c r="E415" s="11"/>
      <c r="F415" s="11"/>
      <c r="G415" s="20"/>
      <c r="H415" s="23"/>
    </row>
    <row r="416" spans="5:8" ht="12" customHeight="1" x14ac:dyDescent="0.2">
      <c r="E416" s="11"/>
      <c r="F416" s="11"/>
      <c r="G416" s="20"/>
      <c r="H416" s="23"/>
    </row>
    <row r="417" spans="5:8" ht="12" customHeight="1" x14ac:dyDescent="0.2">
      <c r="E417" s="11"/>
      <c r="F417" s="11"/>
      <c r="G417" s="20"/>
      <c r="H417" s="23"/>
    </row>
    <row r="418" spans="5:8" ht="12" customHeight="1" x14ac:dyDescent="0.2">
      <c r="E418" s="11"/>
      <c r="F418" s="11"/>
      <c r="G418" s="11"/>
      <c r="H418" s="23"/>
    </row>
    <row r="419" spans="5:8" ht="12" customHeight="1" x14ac:dyDescent="0.2">
      <c r="E419" s="11"/>
      <c r="F419" s="19"/>
      <c r="G419" s="19"/>
      <c r="H419" s="28"/>
    </row>
    <row r="420" spans="5:8" ht="12" customHeight="1" x14ac:dyDescent="0.2">
      <c r="E420" s="11"/>
      <c r="F420" s="19"/>
      <c r="G420" s="20"/>
      <c r="H420" s="23"/>
    </row>
    <row r="421" spans="5:8" ht="12" customHeight="1" x14ac:dyDescent="0.2">
      <c r="E421" s="11"/>
      <c r="F421" s="19"/>
      <c r="G421" s="20"/>
      <c r="H421" s="23"/>
    </row>
    <row r="422" spans="5:8" ht="12" customHeight="1" x14ac:dyDescent="0.2">
      <c r="E422" s="11"/>
      <c r="F422" s="19"/>
      <c r="G422" s="20"/>
      <c r="H422" s="23"/>
    </row>
    <row r="423" spans="5:8" ht="12" customHeight="1" x14ac:dyDescent="0.2">
      <c r="E423" s="11"/>
      <c r="F423" s="19"/>
      <c r="G423" s="20"/>
      <c r="H423" s="23"/>
    </row>
    <row r="424" spans="5:8" ht="12" customHeight="1" x14ac:dyDescent="0.2">
      <c r="E424" s="11"/>
      <c r="F424" s="11"/>
      <c r="G424" s="20"/>
      <c r="H424" s="23"/>
    </row>
    <row r="425" spans="5:8" ht="12" customHeight="1" x14ac:dyDescent="0.2">
      <c r="E425" s="11"/>
      <c r="F425" s="11"/>
      <c r="G425" s="20"/>
      <c r="H425" s="23"/>
    </row>
    <row r="426" spans="5:8" ht="12" customHeight="1" x14ac:dyDescent="0.2">
      <c r="E426" s="11"/>
      <c r="F426" s="11"/>
      <c r="G426" s="20"/>
      <c r="H426" s="23"/>
    </row>
    <row r="427" spans="5:8" ht="12" customHeight="1" x14ac:dyDescent="0.2">
      <c r="E427" s="11"/>
      <c r="F427" s="11"/>
      <c r="G427" s="20"/>
      <c r="H427" s="23"/>
    </row>
    <row r="428" spans="5:8" ht="12" customHeight="1" x14ac:dyDescent="0.2">
      <c r="E428" s="11"/>
      <c r="F428" s="11"/>
      <c r="G428" s="20"/>
      <c r="H428" s="23"/>
    </row>
    <row r="429" spans="5:8" ht="12" customHeight="1" x14ac:dyDescent="0.2">
      <c r="E429" s="11"/>
      <c r="F429" s="11"/>
      <c r="G429" s="20"/>
      <c r="H429" s="23"/>
    </row>
    <row r="430" spans="5:8" ht="12" customHeight="1" x14ac:dyDescent="0.2">
      <c r="E430" s="11"/>
      <c r="F430" s="11"/>
      <c r="G430" s="20"/>
      <c r="H430" s="23"/>
    </row>
    <row r="431" spans="5:8" ht="12" customHeight="1" x14ac:dyDescent="0.2">
      <c r="E431" s="11"/>
      <c r="F431" s="11"/>
      <c r="G431" s="20"/>
      <c r="H431" s="23"/>
    </row>
    <row r="432" spans="5:8" ht="12" customHeight="1" x14ac:dyDescent="0.2">
      <c r="E432" s="11"/>
      <c r="F432" s="11"/>
      <c r="G432" s="20"/>
      <c r="H432" s="23"/>
    </row>
    <row r="433" spans="5:8" ht="12" customHeight="1" x14ac:dyDescent="0.2">
      <c r="E433" s="11"/>
      <c r="F433" s="11"/>
      <c r="G433" s="20"/>
      <c r="H433" s="23"/>
    </row>
    <row r="434" spans="5:8" ht="12" customHeight="1" x14ac:dyDescent="0.2">
      <c r="E434" s="11"/>
      <c r="F434" s="11"/>
      <c r="G434" s="20"/>
      <c r="H434" s="23"/>
    </row>
    <row r="435" spans="5:8" ht="12" customHeight="1" x14ac:dyDescent="0.2">
      <c r="E435" s="11"/>
      <c r="F435" s="11"/>
      <c r="G435" s="20"/>
      <c r="H435" s="23"/>
    </row>
    <row r="436" spans="5:8" ht="12" customHeight="1" x14ac:dyDescent="0.2">
      <c r="E436" s="11"/>
      <c r="F436" s="11"/>
      <c r="G436" s="20"/>
      <c r="H436" s="23"/>
    </row>
    <row r="437" spans="5:8" ht="12" customHeight="1" x14ac:dyDescent="0.2">
      <c r="E437" s="11"/>
      <c r="F437" s="11"/>
      <c r="G437" s="20"/>
      <c r="H437" s="23"/>
    </row>
    <row r="438" spans="5:8" ht="12" customHeight="1" x14ac:dyDescent="0.2">
      <c r="E438" s="11"/>
      <c r="F438" s="11"/>
      <c r="G438" s="20"/>
      <c r="H438" s="23"/>
    </row>
    <row r="439" spans="5:8" ht="12" customHeight="1" x14ac:dyDescent="0.2">
      <c r="E439" s="11"/>
      <c r="F439" s="11"/>
      <c r="G439" s="20"/>
      <c r="H439" s="23"/>
    </row>
    <row r="440" spans="5:8" ht="12" customHeight="1" x14ac:dyDescent="0.2">
      <c r="E440" s="11"/>
      <c r="F440" s="11"/>
      <c r="G440" s="20"/>
      <c r="H440" s="23"/>
    </row>
    <row r="441" spans="5:8" ht="12" customHeight="1" x14ac:dyDescent="0.2">
      <c r="E441" s="11"/>
      <c r="F441" s="11"/>
      <c r="G441" s="20"/>
      <c r="H441" s="23"/>
    </row>
    <row r="442" spans="5:8" ht="12" customHeight="1" x14ac:dyDescent="0.2">
      <c r="E442" s="11"/>
      <c r="F442" s="11"/>
      <c r="G442" s="20"/>
      <c r="H442" s="23"/>
    </row>
    <row r="443" spans="5:8" ht="12" customHeight="1" x14ac:dyDescent="0.2">
      <c r="E443" s="11"/>
      <c r="F443" s="11"/>
      <c r="G443" s="20"/>
      <c r="H443" s="23"/>
    </row>
    <row r="444" spans="5:8" ht="12" customHeight="1" x14ac:dyDescent="0.2">
      <c r="E444" s="11"/>
      <c r="F444" s="11"/>
      <c r="G444" s="20"/>
      <c r="H444" s="23"/>
    </row>
    <row r="445" spans="5:8" ht="12" customHeight="1" x14ac:dyDescent="0.2">
      <c r="E445" s="11"/>
      <c r="F445" s="11"/>
      <c r="G445" s="20"/>
      <c r="H445" s="23"/>
    </row>
    <row r="446" spans="5:8" ht="12" customHeight="1" x14ac:dyDescent="0.2">
      <c r="E446" s="11"/>
      <c r="F446" s="11"/>
      <c r="G446" s="20"/>
      <c r="H446" s="23"/>
    </row>
    <row r="447" spans="5:8" ht="12" customHeight="1" x14ac:dyDescent="0.2">
      <c r="E447" s="11"/>
      <c r="F447" s="11"/>
      <c r="G447" s="20"/>
      <c r="H447" s="23"/>
    </row>
    <row r="448" spans="5:8" ht="12" customHeight="1" x14ac:dyDescent="0.2">
      <c r="E448" s="11"/>
      <c r="F448" s="11"/>
      <c r="G448" s="20"/>
      <c r="H448" s="23"/>
    </row>
    <row r="449" spans="5:8" ht="12" customHeight="1" x14ac:dyDescent="0.2">
      <c r="E449" s="11"/>
      <c r="F449" s="11"/>
      <c r="G449" s="20"/>
      <c r="H449" s="23"/>
    </row>
    <row r="450" spans="5:8" ht="12" customHeight="1" x14ac:dyDescent="0.2">
      <c r="E450" s="11"/>
      <c r="F450" s="11"/>
      <c r="G450" s="20"/>
      <c r="H450" s="23"/>
    </row>
    <row r="451" spans="5:8" ht="12" customHeight="1" x14ac:dyDescent="0.2">
      <c r="E451" s="11"/>
      <c r="F451" s="11"/>
      <c r="G451" s="11"/>
      <c r="H451" s="23"/>
    </row>
    <row r="452" spans="5:8" ht="12" customHeight="1" x14ac:dyDescent="0.2">
      <c r="E452" s="11"/>
      <c r="F452" s="11"/>
      <c r="G452" s="11"/>
      <c r="H452" s="23"/>
    </row>
    <row r="453" spans="5:8" ht="12" customHeight="1" x14ac:dyDescent="0.2">
      <c r="E453" s="11"/>
      <c r="F453" s="11"/>
      <c r="G453" s="20"/>
      <c r="H453" s="23"/>
    </row>
    <row r="454" spans="5:8" ht="12" customHeight="1" x14ac:dyDescent="0.2">
      <c r="E454" s="11"/>
      <c r="F454" s="11"/>
      <c r="G454" s="20"/>
      <c r="H454" s="23"/>
    </row>
    <row r="455" spans="5:8" ht="12" customHeight="1" x14ac:dyDescent="0.2">
      <c r="E455" s="11"/>
      <c r="F455" s="11"/>
      <c r="G455" s="20"/>
      <c r="H455" s="23"/>
    </row>
    <row r="456" spans="5:8" ht="12" customHeight="1" x14ac:dyDescent="0.2">
      <c r="E456" s="11"/>
      <c r="F456" s="11"/>
      <c r="G456" s="20"/>
      <c r="H456" s="23"/>
    </row>
    <row r="457" spans="5:8" ht="12" customHeight="1" x14ac:dyDescent="0.2">
      <c r="E457" s="11"/>
      <c r="F457" s="11"/>
      <c r="G457" s="20"/>
      <c r="H457" s="23"/>
    </row>
    <row r="458" spans="5:8" ht="12" customHeight="1" x14ac:dyDescent="0.2">
      <c r="E458" s="11"/>
      <c r="F458" s="11"/>
      <c r="G458" s="20"/>
      <c r="H458" s="23"/>
    </row>
    <row r="459" spans="5:8" ht="12" customHeight="1" x14ac:dyDescent="0.2">
      <c r="E459" s="11"/>
      <c r="F459" s="11"/>
      <c r="G459" s="20"/>
      <c r="H459" s="23"/>
    </row>
    <row r="460" spans="5:8" ht="12" customHeight="1" x14ac:dyDescent="0.2">
      <c r="E460" s="11"/>
      <c r="F460" s="11"/>
      <c r="G460" s="20"/>
      <c r="H460" s="23"/>
    </row>
    <row r="461" spans="5:8" ht="12" customHeight="1" x14ac:dyDescent="0.2">
      <c r="E461" s="11"/>
      <c r="F461" s="11"/>
      <c r="G461" s="20"/>
      <c r="H461" s="23"/>
    </row>
    <row r="462" spans="5:8" ht="12" customHeight="1" x14ac:dyDescent="0.2">
      <c r="E462" s="11"/>
      <c r="F462" s="11"/>
      <c r="G462" s="20"/>
      <c r="H462" s="23"/>
    </row>
    <row r="463" spans="5:8" ht="12" customHeight="1" x14ac:dyDescent="0.2">
      <c r="E463" s="11"/>
      <c r="F463" s="11"/>
      <c r="G463" s="20"/>
      <c r="H463" s="23"/>
    </row>
    <row r="464" spans="5:8" ht="12" customHeight="1" x14ac:dyDescent="0.2">
      <c r="E464" s="11"/>
      <c r="F464" s="11"/>
      <c r="G464" s="20"/>
      <c r="H464" s="23"/>
    </row>
    <row r="465" spans="5:8" ht="12" customHeight="1" x14ac:dyDescent="0.2">
      <c r="E465" s="11"/>
      <c r="F465" s="11"/>
      <c r="G465" s="20"/>
      <c r="H465" s="23"/>
    </row>
    <row r="466" spans="5:8" ht="12" customHeight="1" x14ac:dyDescent="0.2">
      <c r="E466" s="11"/>
      <c r="F466" s="11"/>
      <c r="G466" s="20"/>
      <c r="H466" s="23"/>
    </row>
    <row r="467" spans="5:8" ht="12" customHeight="1" x14ac:dyDescent="0.2">
      <c r="E467" s="11"/>
      <c r="F467" s="11"/>
      <c r="G467" s="20"/>
      <c r="H467" s="23"/>
    </row>
    <row r="468" spans="5:8" ht="12" customHeight="1" x14ac:dyDescent="0.2">
      <c r="E468" s="11"/>
      <c r="F468" s="11"/>
      <c r="G468" s="20"/>
      <c r="H468" s="23"/>
    </row>
    <row r="469" spans="5:8" ht="12" customHeight="1" x14ac:dyDescent="0.2">
      <c r="E469" s="11"/>
      <c r="F469" s="11"/>
      <c r="G469" s="20"/>
      <c r="H469" s="23"/>
    </row>
    <row r="470" spans="5:8" ht="12" customHeight="1" x14ac:dyDescent="0.2">
      <c r="E470" s="11"/>
      <c r="F470" s="11"/>
      <c r="G470" s="20"/>
      <c r="H470" s="23"/>
    </row>
    <row r="471" spans="5:8" ht="12" customHeight="1" x14ac:dyDescent="0.2">
      <c r="E471" s="11"/>
      <c r="F471" s="11"/>
      <c r="G471" s="20"/>
      <c r="H471" s="23"/>
    </row>
    <row r="472" spans="5:8" ht="12" customHeight="1" x14ac:dyDescent="0.2">
      <c r="E472" s="11"/>
      <c r="F472" s="11"/>
      <c r="G472" s="20"/>
      <c r="H472" s="23"/>
    </row>
    <row r="473" spans="5:8" ht="12" customHeight="1" x14ac:dyDescent="0.2">
      <c r="E473" s="11"/>
      <c r="F473" s="11"/>
      <c r="G473" s="20"/>
      <c r="H473" s="23"/>
    </row>
    <row r="474" spans="5:8" ht="12" customHeight="1" x14ac:dyDescent="0.2">
      <c r="E474" s="11"/>
      <c r="F474" s="11"/>
      <c r="G474" s="20"/>
      <c r="H474" s="23"/>
    </row>
    <row r="475" spans="5:8" ht="12" customHeight="1" x14ac:dyDescent="0.2">
      <c r="E475" s="11"/>
      <c r="F475" s="11"/>
      <c r="G475" s="20"/>
      <c r="H475" s="23"/>
    </row>
    <row r="476" spans="5:8" ht="12" customHeight="1" x14ac:dyDescent="0.2">
      <c r="E476" s="11"/>
      <c r="F476" s="11"/>
      <c r="G476" s="20"/>
      <c r="H476" s="23"/>
    </row>
    <row r="477" spans="5:8" ht="12" customHeight="1" x14ac:dyDescent="0.2">
      <c r="E477" s="11"/>
      <c r="F477" s="11"/>
      <c r="G477" s="20"/>
      <c r="H477" s="23"/>
    </row>
    <row r="478" spans="5:8" ht="12" customHeight="1" x14ac:dyDescent="0.2">
      <c r="E478" s="11"/>
      <c r="F478" s="11"/>
      <c r="G478" s="20"/>
      <c r="H478" s="23"/>
    </row>
    <row r="479" spans="5:8" ht="12" customHeight="1" x14ac:dyDescent="0.2">
      <c r="E479" s="11"/>
      <c r="F479" s="11"/>
      <c r="G479" s="20"/>
      <c r="H479" s="23"/>
    </row>
    <row r="480" spans="5:8" ht="12" customHeight="1" x14ac:dyDescent="0.2">
      <c r="E480" s="11"/>
      <c r="F480" s="11"/>
      <c r="G480" s="20"/>
      <c r="H480" s="23"/>
    </row>
    <row r="481" spans="5:8" ht="12" customHeight="1" x14ac:dyDescent="0.2">
      <c r="E481" s="11"/>
      <c r="F481" s="11"/>
      <c r="G481" s="20"/>
      <c r="H481" s="23"/>
    </row>
    <row r="482" spans="5:8" ht="12" customHeight="1" x14ac:dyDescent="0.2">
      <c r="E482" s="11"/>
      <c r="F482" s="11"/>
      <c r="G482" s="11"/>
      <c r="H482" s="23"/>
    </row>
    <row r="483" spans="5:8" ht="12" customHeight="1" x14ac:dyDescent="0.2">
      <c r="E483" s="11"/>
      <c r="F483" s="11"/>
      <c r="G483" s="11"/>
      <c r="H483" s="23"/>
    </row>
    <row r="484" spans="5:8" ht="12" customHeight="1" x14ac:dyDescent="0.2">
      <c r="E484" s="11"/>
      <c r="F484" s="11"/>
      <c r="G484" s="29"/>
      <c r="H484" s="23"/>
    </row>
    <row r="485" spans="5:8" ht="12" customHeight="1" x14ac:dyDescent="0.2">
      <c r="E485" s="11"/>
      <c r="F485" s="11"/>
      <c r="G485" s="29"/>
      <c r="H485" s="23"/>
    </row>
    <row r="486" spans="5:8" ht="12" customHeight="1" x14ac:dyDescent="0.2">
      <c r="E486" s="11"/>
      <c r="F486" s="11"/>
      <c r="G486" s="29"/>
      <c r="H486" s="23"/>
    </row>
    <row r="487" spans="5:8" ht="12" customHeight="1" x14ac:dyDescent="0.2">
      <c r="E487" s="11"/>
      <c r="F487" s="11"/>
      <c r="G487" s="29"/>
      <c r="H487" s="23"/>
    </row>
    <row r="488" spans="5:8" ht="12" customHeight="1" x14ac:dyDescent="0.2">
      <c r="E488" s="11"/>
      <c r="F488" s="11"/>
      <c r="G488" s="29"/>
      <c r="H488" s="23"/>
    </row>
    <row r="489" spans="5:8" ht="12" customHeight="1" x14ac:dyDescent="0.2">
      <c r="E489" s="11"/>
      <c r="F489" s="11"/>
      <c r="G489" s="29"/>
      <c r="H489" s="23"/>
    </row>
    <row r="490" spans="5:8" ht="12" customHeight="1" x14ac:dyDescent="0.2">
      <c r="E490" s="11"/>
      <c r="F490" s="11"/>
      <c r="G490" s="29"/>
      <c r="H490" s="23"/>
    </row>
    <row r="491" spans="5:8" ht="12" customHeight="1" x14ac:dyDescent="0.2">
      <c r="E491" s="11"/>
      <c r="F491" s="11"/>
      <c r="G491" s="29"/>
      <c r="H491" s="23"/>
    </row>
    <row r="492" spans="5:8" ht="12" customHeight="1" x14ac:dyDescent="0.2">
      <c r="E492" s="11"/>
      <c r="F492" s="11"/>
      <c r="G492" s="29"/>
      <c r="H492" s="23"/>
    </row>
    <row r="493" spans="5:8" ht="12" customHeight="1" x14ac:dyDescent="0.2">
      <c r="E493" s="11"/>
      <c r="F493" s="11"/>
      <c r="G493" s="29"/>
      <c r="H493" s="23"/>
    </row>
    <row r="494" spans="5:8" ht="12" customHeight="1" x14ac:dyDescent="0.2">
      <c r="E494" s="11"/>
      <c r="F494" s="11"/>
      <c r="G494" s="29"/>
      <c r="H494" s="23"/>
    </row>
    <row r="495" spans="5:8" ht="12" customHeight="1" x14ac:dyDescent="0.2">
      <c r="E495" s="11"/>
      <c r="F495" s="11"/>
      <c r="G495" s="29"/>
      <c r="H495" s="23"/>
    </row>
    <row r="496" spans="5:8" ht="12" customHeight="1" x14ac:dyDescent="0.2">
      <c r="E496" s="11"/>
      <c r="F496" s="11"/>
      <c r="G496" s="29"/>
      <c r="H496" s="23"/>
    </row>
    <row r="497" spans="5:8" ht="12" customHeight="1" x14ac:dyDescent="0.2">
      <c r="E497" s="11"/>
      <c r="F497" s="11"/>
      <c r="G497" s="29"/>
      <c r="H497" s="23"/>
    </row>
    <row r="498" spans="5:8" ht="12" customHeight="1" x14ac:dyDescent="0.2">
      <c r="E498" s="11"/>
      <c r="F498" s="11"/>
      <c r="G498" s="29"/>
      <c r="H498" s="23"/>
    </row>
    <row r="499" spans="5:8" ht="12" customHeight="1" x14ac:dyDescent="0.2">
      <c r="E499" s="11"/>
      <c r="F499" s="11"/>
      <c r="G499" s="29"/>
      <c r="H499" s="23"/>
    </row>
    <row r="500" spans="5:8" ht="12" customHeight="1" x14ac:dyDescent="0.2">
      <c r="E500" s="19"/>
      <c r="F500" s="19"/>
      <c r="G500" s="27"/>
      <c r="H500" s="28"/>
    </row>
    <row r="501" spans="5:8" ht="12" customHeight="1" x14ac:dyDescent="0.2">
      <c r="E501" s="11"/>
      <c r="F501" s="11"/>
      <c r="G501" s="20"/>
      <c r="H501" s="23"/>
    </row>
    <row r="502" spans="5:8" ht="12" customHeight="1" x14ac:dyDescent="0.2">
      <c r="E502" s="11"/>
      <c r="F502" s="11"/>
      <c r="G502" s="20"/>
      <c r="H502" s="23"/>
    </row>
    <row r="503" spans="5:8" ht="12" customHeight="1" x14ac:dyDescent="0.2">
      <c r="E503" s="11"/>
      <c r="F503" s="11"/>
      <c r="G503" s="20"/>
      <c r="H503" s="23"/>
    </row>
    <row r="593" spans="5:8" ht="12" customHeight="1" x14ac:dyDescent="0.2">
      <c r="E593" s="11"/>
      <c r="F593" s="11"/>
      <c r="G593" s="11"/>
      <c r="H593" s="23"/>
    </row>
    <row r="594" spans="5:8" ht="12" customHeight="1" x14ac:dyDescent="0.2">
      <c r="E594" s="19"/>
      <c r="F594" s="19"/>
      <c r="G594" s="12"/>
      <c r="H594" s="28"/>
    </row>
    <row r="601" spans="5:8" ht="12" customHeight="1" x14ac:dyDescent="0.2">
      <c r="E601" s="11"/>
      <c r="F601" s="11"/>
      <c r="G601" s="12"/>
      <c r="H601" s="23"/>
    </row>
    <row r="602" spans="5:8" ht="12" customHeight="1" x14ac:dyDescent="0.2">
      <c r="E602" s="11"/>
      <c r="F602" s="11"/>
      <c r="G602" s="12"/>
      <c r="H602" s="23"/>
    </row>
    <row r="603" spans="5:8" ht="12" customHeight="1" x14ac:dyDescent="0.2">
      <c r="E603" s="19"/>
      <c r="F603" s="19"/>
      <c r="G603" s="12"/>
      <c r="H603" s="28"/>
    </row>
    <row r="604" spans="5:8" ht="12" customHeight="1" x14ac:dyDescent="0.2">
      <c r="E604" s="19"/>
      <c r="F604" s="19"/>
      <c r="G604" s="12"/>
      <c r="H604" s="28"/>
    </row>
    <row r="605" spans="5:8" ht="12" customHeight="1" x14ac:dyDescent="0.2">
      <c r="E605" s="19"/>
      <c r="F605" s="19"/>
      <c r="G605" s="12"/>
      <c r="H605" s="28"/>
    </row>
    <row r="606" spans="5:8" ht="12" customHeight="1" x14ac:dyDescent="0.2">
      <c r="E606" s="19"/>
      <c r="F606" s="19"/>
      <c r="G606" s="12"/>
      <c r="H606" s="28"/>
    </row>
    <row r="607" spans="5:8" ht="12" customHeight="1" x14ac:dyDescent="0.2">
      <c r="E607" s="19"/>
      <c r="F607" s="19"/>
      <c r="G607" s="12"/>
      <c r="H607" s="28"/>
    </row>
    <row r="608" spans="5:8" ht="12" customHeight="1" x14ac:dyDescent="0.2">
      <c r="E608" s="19"/>
      <c r="F608" s="19"/>
      <c r="G608" s="12"/>
      <c r="H608" s="28"/>
    </row>
    <row r="609" spans="5:8" ht="12" customHeight="1" x14ac:dyDescent="0.2">
      <c r="E609" s="19"/>
      <c r="F609" s="19"/>
      <c r="G609" s="12"/>
      <c r="H609" s="28"/>
    </row>
    <row r="610" spans="5:8" ht="12" customHeight="1" x14ac:dyDescent="0.2">
      <c r="E610" s="19"/>
      <c r="F610" s="19"/>
      <c r="G610" s="12"/>
      <c r="H610" s="28"/>
    </row>
    <row r="611" spans="5:8" ht="12" customHeight="1" x14ac:dyDescent="0.2">
      <c r="E611" s="19"/>
      <c r="F611" s="19"/>
      <c r="G611" s="12"/>
      <c r="H611" s="28"/>
    </row>
    <row r="612" spans="5:8" ht="12" customHeight="1" x14ac:dyDescent="0.2">
      <c r="E612" s="19"/>
      <c r="F612" s="19"/>
      <c r="G612" s="12"/>
      <c r="H612" s="28"/>
    </row>
    <row r="613" spans="5:8" ht="12" customHeight="1" x14ac:dyDescent="0.2">
      <c r="E613" s="19"/>
      <c r="F613" s="19"/>
      <c r="G613" s="12"/>
      <c r="H613" s="28"/>
    </row>
    <row r="614" spans="5:8" ht="12" customHeight="1" x14ac:dyDescent="0.2">
      <c r="E614" s="19"/>
      <c r="F614" s="19"/>
      <c r="G614" s="12"/>
      <c r="H614" s="28"/>
    </row>
    <row r="615" spans="5:8" ht="12" customHeight="1" x14ac:dyDescent="0.2">
      <c r="E615" s="19"/>
      <c r="F615" s="11"/>
      <c r="G615" s="12"/>
      <c r="H615" s="28"/>
    </row>
    <row r="616" spans="5:8" ht="12" customHeight="1" x14ac:dyDescent="0.2">
      <c r="E616" s="19"/>
      <c r="F616" s="11"/>
      <c r="G616" s="12"/>
      <c r="H616" s="28"/>
    </row>
    <row r="617" spans="5:8" ht="12" customHeight="1" x14ac:dyDescent="0.2">
      <c r="E617" s="19"/>
      <c r="F617" s="11"/>
      <c r="G617" s="12"/>
      <c r="H617" s="28"/>
    </row>
    <row r="618" spans="5:8" ht="12" customHeight="1" x14ac:dyDescent="0.2">
      <c r="E618" s="19"/>
      <c r="F618" s="19"/>
      <c r="G618" s="12"/>
      <c r="H618" s="28"/>
    </row>
    <row r="619" spans="5:8" ht="12" customHeight="1" x14ac:dyDescent="0.2">
      <c r="E619" s="19"/>
      <c r="F619" s="19"/>
      <c r="G619" s="12"/>
      <c r="H619" s="28"/>
    </row>
    <row r="620" spans="5:8" ht="12" customHeight="1" x14ac:dyDescent="0.2">
      <c r="E620" s="19"/>
      <c r="F620" s="19"/>
      <c r="G620" s="12"/>
      <c r="H620" s="28"/>
    </row>
    <row r="621" spans="5:8" ht="12" customHeight="1" x14ac:dyDescent="0.2">
      <c r="E621" s="19"/>
      <c r="F621" s="19"/>
      <c r="G621" s="12"/>
      <c r="H621" s="28"/>
    </row>
    <row r="622" spans="5:8" ht="12" customHeight="1" x14ac:dyDescent="0.2">
      <c r="E622" s="19"/>
      <c r="F622" s="19"/>
      <c r="G622" s="12"/>
      <c r="H622" s="28"/>
    </row>
    <row r="623" spans="5:8" ht="12" customHeight="1" x14ac:dyDescent="0.2">
      <c r="E623" s="19"/>
      <c r="F623" s="19"/>
      <c r="G623" s="12"/>
      <c r="H623" s="28"/>
    </row>
    <row r="624" spans="5:8" ht="12" customHeight="1" x14ac:dyDescent="0.2">
      <c r="E624" s="19"/>
      <c r="F624" s="19"/>
      <c r="G624" s="12"/>
      <c r="H624" s="28"/>
    </row>
    <row r="625" spans="5:8" ht="12" customHeight="1" x14ac:dyDescent="0.2">
      <c r="E625" s="19"/>
      <c r="F625" s="19"/>
      <c r="G625" s="12"/>
      <c r="H625" s="28"/>
    </row>
    <row r="626" spans="5:8" ht="12" customHeight="1" x14ac:dyDescent="0.2">
      <c r="E626" s="19"/>
      <c r="F626" s="19"/>
      <c r="G626" s="12"/>
      <c r="H626" s="28"/>
    </row>
    <row r="627" spans="5:8" ht="12" customHeight="1" x14ac:dyDescent="0.2">
      <c r="E627" s="19"/>
      <c r="F627" s="19"/>
      <c r="G627" s="12"/>
      <c r="H627" s="28"/>
    </row>
    <row r="628" spans="5:8" ht="12" customHeight="1" x14ac:dyDescent="0.2">
      <c r="E628" s="19"/>
      <c r="F628" s="19"/>
      <c r="G628" s="12"/>
      <c r="H628" s="28"/>
    </row>
    <row r="629" spans="5:8" ht="12" customHeight="1" x14ac:dyDescent="0.2">
      <c r="E629" s="19"/>
      <c r="F629" s="19"/>
      <c r="G629" s="12"/>
      <c r="H629" s="28"/>
    </row>
    <row r="630" spans="5:8" ht="12" customHeight="1" x14ac:dyDescent="0.2">
      <c r="E630" s="19"/>
      <c r="F630" s="19"/>
      <c r="G630" s="12"/>
      <c r="H630" s="28"/>
    </row>
    <row r="631" spans="5:8" ht="12" customHeight="1" x14ac:dyDescent="0.2">
      <c r="E631" s="19"/>
      <c r="F631" s="19"/>
      <c r="G631" s="12"/>
      <c r="H631" s="28"/>
    </row>
    <row r="632" spans="5:8" ht="12" customHeight="1" x14ac:dyDescent="0.2">
      <c r="E632" s="19"/>
      <c r="F632" s="19"/>
      <c r="G632" s="12"/>
      <c r="H632" s="28"/>
    </row>
    <row r="633" spans="5:8" ht="12" customHeight="1" x14ac:dyDescent="0.2">
      <c r="E633" s="19"/>
      <c r="F633" s="11"/>
      <c r="G633" s="12"/>
      <c r="H633" s="28"/>
    </row>
    <row r="634" spans="5:8" ht="12" customHeight="1" x14ac:dyDescent="0.2">
      <c r="E634" s="19"/>
      <c r="F634" s="11"/>
      <c r="G634" s="12"/>
      <c r="H634" s="28"/>
    </row>
    <row r="635" spans="5:8" ht="12" customHeight="1" x14ac:dyDescent="0.2">
      <c r="E635" s="19"/>
      <c r="F635" s="11"/>
      <c r="G635" s="12"/>
      <c r="H635" s="28"/>
    </row>
    <row r="636" spans="5:8" ht="12" customHeight="1" x14ac:dyDescent="0.2">
      <c r="E636" s="19"/>
      <c r="F636" s="11"/>
      <c r="G636" s="12"/>
      <c r="H636" s="28"/>
    </row>
    <row r="637" spans="5:8" ht="12" customHeight="1" x14ac:dyDescent="0.2">
      <c r="E637" s="19"/>
      <c r="F637" s="19"/>
      <c r="G637" s="12"/>
      <c r="H637" s="28"/>
    </row>
    <row r="638" spans="5:8" ht="12" customHeight="1" x14ac:dyDescent="0.2">
      <c r="E638" s="19"/>
      <c r="F638" s="11"/>
      <c r="G638" s="12"/>
      <c r="H638" s="28"/>
    </row>
    <row r="639" spans="5:8" ht="12" customHeight="1" x14ac:dyDescent="0.2">
      <c r="E639" s="11"/>
      <c r="F639" s="11"/>
      <c r="G639" s="11"/>
      <c r="H639" s="23"/>
    </row>
    <row r="687" spans="5:8" ht="12" customHeight="1" x14ac:dyDescent="0.2">
      <c r="E687" s="11"/>
      <c r="F687" s="11"/>
      <c r="G687" s="11"/>
      <c r="H687" s="23"/>
    </row>
  </sheetData>
  <phoneticPr fontId="10" type="noConversion"/>
  <printOptions horizontalCentered="1"/>
  <pageMargins left="0.59055118110236227" right="0.59055118110236227" top="0.59055118110236227" bottom="0" header="0.31496062992125984" footer="0"/>
  <pageSetup paperSize="9" orientation="portrait" r:id="rId1"/>
  <headerFooter alignWithMargins="0">
    <oddHeader>&amp;L&amp;"MS Sans Serif,Tučné"&amp;12&amp;F&amp;R&amp;"MS Sans Serif,Tučná kurzíva"&amp;12&amp;A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6CF4D-AA0E-441F-BA62-C4F321FEAFA9}">
  <dimension ref="A1:F68"/>
  <sheetViews>
    <sheetView showGridLines="0" workbookViewId="0"/>
  </sheetViews>
  <sheetFormatPr defaultRowHeight="12.75" x14ac:dyDescent="0.2"/>
  <cols>
    <col min="1" max="1" width="1.85546875" style="39" customWidth="1"/>
    <col min="2" max="2" width="15.85546875" style="143" customWidth="1"/>
    <col min="3" max="3" width="69.140625" style="143" customWidth="1"/>
    <col min="4" max="4" width="12.42578125" style="170" customWidth="1"/>
    <col min="5" max="5" width="19.140625" style="136" customWidth="1"/>
    <col min="6" max="6" width="31.5703125" style="39" customWidth="1"/>
    <col min="7" max="7" width="16.140625" style="39" customWidth="1"/>
    <col min="8" max="10" width="3.5703125" style="39" bestFit="1" customWidth="1"/>
    <col min="11" max="12" width="4.42578125" style="39" bestFit="1" customWidth="1"/>
    <col min="13" max="13" width="4.85546875" style="39" bestFit="1" customWidth="1"/>
    <col min="14" max="14" width="4.42578125" style="39" bestFit="1" customWidth="1"/>
    <col min="15" max="21" width="3.5703125" style="39" bestFit="1" customWidth="1"/>
    <col min="22" max="22" width="4.42578125" style="39" bestFit="1" customWidth="1"/>
    <col min="23" max="36" width="3.5703125" style="39" bestFit="1" customWidth="1"/>
    <col min="37" max="37" width="4.42578125" style="39" bestFit="1" customWidth="1"/>
    <col min="38" max="39" width="3.5703125" style="39" bestFit="1" customWidth="1"/>
    <col min="40" max="40" width="4.42578125" style="39" bestFit="1" customWidth="1"/>
    <col min="41" max="42" width="3.5703125" style="39" bestFit="1" customWidth="1"/>
    <col min="43" max="43" width="4.42578125" style="39" bestFit="1" customWidth="1"/>
    <col min="44" max="45" width="3.5703125" style="39" bestFit="1" customWidth="1"/>
    <col min="46" max="46" width="4.42578125" style="39" bestFit="1" customWidth="1"/>
    <col min="47" max="54" width="3.5703125" style="39" bestFit="1" customWidth="1"/>
    <col min="55" max="16384" width="9.140625" style="39"/>
  </cols>
  <sheetData>
    <row r="1" spans="1:6" s="32" customFormat="1" ht="14.25" customHeight="1" x14ac:dyDescent="0.2">
      <c r="A1" s="44" t="s">
        <v>1530</v>
      </c>
      <c r="B1" s="31"/>
      <c r="C1" s="31"/>
      <c r="D1" s="169"/>
      <c r="E1" s="136"/>
    </row>
    <row r="2" spans="1:6" s="32" customFormat="1" ht="4.5" customHeight="1" x14ac:dyDescent="0.2">
      <c r="A2" s="31"/>
      <c r="B2" s="31"/>
      <c r="C2" s="31"/>
      <c r="D2" s="169"/>
      <c r="E2" s="136"/>
    </row>
    <row r="3" spans="1:6" s="32" customFormat="1" ht="15" customHeight="1" x14ac:dyDescent="0.2">
      <c r="A3" s="139" t="s">
        <v>1531</v>
      </c>
      <c r="B3" s="141"/>
      <c r="C3" s="137"/>
      <c r="D3" s="170" t="s">
        <v>42</v>
      </c>
      <c r="E3" s="136"/>
    </row>
    <row r="4" spans="1:6" s="32" customFormat="1" ht="84" customHeight="1" x14ac:dyDescent="0.2">
      <c r="B4" s="142" t="s">
        <v>1539</v>
      </c>
      <c r="C4" s="142" t="s">
        <v>1550</v>
      </c>
      <c r="D4" s="170">
        <v>2950</v>
      </c>
      <c r="E4" s="136"/>
    </row>
    <row r="5" spans="1:6" s="32" customFormat="1" ht="84" customHeight="1" x14ac:dyDescent="0.2">
      <c r="B5" s="142" t="s">
        <v>1540</v>
      </c>
      <c r="C5" s="142" t="s">
        <v>1551</v>
      </c>
      <c r="D5" s="170">
        <v>3100</v>
      </c>
      <c r="E5" s="136"/>
    </row>
    <row r="6" spans="1:6" s="32" customFormat="1" ht="84" customHeight="1" x14ac:dyDescent="0.2">
      <c r="B6" s="142" t="s">
        <v>1543</v>
      </c>
      <c r="C6" s="142" t="s">
        <v>1544</v>
      </c>
      <c r="D6" s="203">
        <v>1950</v>
      </c>
      <c r="E6" s="136"/>
      <c r="F6" s="37"/>
    </row>
    <row r="7" spans="1:6" s="32" customFormat="1" ht="84" customHeight="1" x14ac:dyDescent="0.2">
      <c r="B7" s="31" t="s">
        <v>1541</v>
      </c>
      <c r="C7" s="142" t="s">
        <v>1545</v>
      </c>
      <c r="D7" s="203">
        <v>1980</v>
      </c>
      <c r="E7" s="136"/>
      <c r="F7" s="37"/>
    </row>
    <row r="8" spans="1:6" s="32" customFormat="1" ht="84" customHeight="1" x14ac:dyDescent="0.2">
      <c r="B8" s="142" t="s">
        <v>1546</v>
      </c>
      <c r="C8" s="142" t="s">
        <v>1534</v>
      </c>
      <c r="D8" s="203">
        <v>2000</v>
      </c>
      <c r="E8" s="136"/>
    </row>
    <row r="9" spans="1:6" s="32" customFormat="1" ht="84" customHeight="1" x14ac:dyDescent="0.2">
      <c r="B9" s="142" t="s">
        <v>1542</v>
      </c>
      <c r="C9" s="142" t="s">
        <v>1535</v>
      </c>
      <c r="D9" s="170">
        <v>900</v>
      </c>
      <c r="E9" s="136"/>
    </row>
    <row r="10" spans="1:6" s="32" customFormat="1" ht="84" customHeight="1" x14ac:dyDescent="0.2">
      <c r="B10" s="142" t="s">
        <v>1547</v>
      </c>
      <c r="C10" s="142" t="s">
        <v>1537</v>
      </c>
      <c r="D10" s="170">
        <v>3750</v>
      </c>
      <c r="E10" s="136"/>
    </row>
    <row r="11" spans="1:6" s="32" customFormat="1" ht="84" customHeight="1" x14ac:dyDescent="0.2">
      <c r="B11" s="142" t="s">
        <v>1549</v>
      </c>
      <c r="C11" s="31" t="s">
        <v>1536</v>
      </c>
      <c r="D11" s="170">
        <v>1200</v>
      </c>
      <c r="E11" s="136"/>
    </row>
    <row r="12" spans="1:6" s="32" customFormat="1" ht="84" customHeight="1" x14ac:dyDescent="0.2">
      <c r="B12" s="142" t="s">
        <v>1548</v>
      </c>
      <c r="C12" s="142" t="s">
        <v>1538</v>
      </c>
      <c r="D12" s="170">
        <v>400</v>
      </c>
      <c r="E12" s="136"/>
    </row>
    <row r="13" spans="1:6" s="32" customFormat="1" ht="84" customHeight="1" x14ac:dyDescent="0.2">
      <c r="B13" s="142" t="s">
        <v>2275</v>
      </c>
      <c r="C13" s="142" t="s">
        <v>2277</v>
      </c>
      <c r="D13" s="170">
        <v>2100</v>
      </c>
      <c r="E13" s="136"/>
    </row>
    <row r="14" spans="1:6" s="32" customFormat="1" ht="84" customHeight="1" x14ac:dyDescent="0.2">
      <c r="B14" s="142" t="s">
        <v>2276</v>
      </c>
      <c r="C14" s="142" t="s">
        <v>2278</v>
      </c>
      <c r="D14" s="170">
        <v>2100</v>
      </c>
      <c r="E14" s="136"/>
    </row>
    <row r="15" spans="1:6" s="32" customFormat="1" ht="84" customHeight="1" x14ac:dyDescent="0.2">
      <c r="B15" s="142" t="s">
        <v>2146</v>
      </c>
      <c r="C15" s="142" t="s">
        <v>2145</v>
      </c>
      <c r="D15" s="170">
        <v>4500</v>
      </c>
      <c r="E15" s="136"/>
    </row>
    <row r="16" spans="1:6" s="32" customFormat="1" ht="84" customHeight="1" x14ac:dyDescent="0.2">
      <c r="B16" s="142" t="s">
        <v>2281</v>
      </c>
      <c r="C16" s="142" t="s">
        <v>2282</v>
      </c>
      <c r="D16" s="170">
        <v>4900</v>
      </c>
      <c r="E16" s="136"/>
      <c r="F16"/>
    </row>
    <row r="17" spans="1:6" s="32" customFormat="1" ht="12" customHeight="1" x14ac:dyDescent="0.2">
      <c r="B17" s="31"/>
      <c r="C17" s="142"/>
      <c r="D17" s="172"/>
      <c r="E17" s="136"/>
    </row>
    <row r="18" spans="1:6" s="32" customFormat="1" ht="15" customHeight="1" x14ac:dyDescent="0.2">
      <c r="A18" s="139" t="s">
        <v>1567</v>
      </c>
      <c r="B18" s="141"/>
      <c r="C18" s="137"/>
      <c r="D18" s="170"/>
      <c r="E18" s="138" t="s">
        <v>1559</v>
      </c>
      <c r="F18" s="138" t="s">
        <v>1560</v>
      </c>
    </row>
    <row r="19" spans="1:6" s="32" customFormat="1" ht="61.5" customHeight="1" x14ac:dyDescent="0.2">
      <c r="B19" s="31" t="s">
        <v>1552</v>
      </c>
      <c r="C19" s="142" t="s">
        <v>1565</v>
      </c>
      <c r="D19" s="170">
        <v>1460</v>
      </c>
      <c r="E19" s="136"/>
    </row>
    <row r="20" spans="1:6" s="32" customFormat="1" ht="109.5" customHeight="1" x14ac:dyDescent="0.2">
      <c r="B20" s="31" t="s">
        <v>1554</v>
      </c>
      <c r="C20" s="142" t="s">
        <v>1566</v>
      </c>
      <c r="D20" s="173">
        <v>1710</v>
      </c>
      <c r="E20" s="136"/>
    </row>
    <row r="21" spans="1:6" s="32" customFormat="1" ht="150.75" customHeight="1" x14ac:dyDescent="0.2">
      <c r="B21" s="31" t="s">
        <v>1555</v>
      </c>
      <c r="C21" s="142" t="s">
        <v>1564</v>
      </c>
      <c r="D21" s="173">
        <v>1980</v>
      </c>
      <c r="E21" s="136"/>
    </row>
    <row r="22" spans="1:6" s="32" customFormat="1" ht="108.75" customHeight="1" x14ac:dyDescent="0.2">
      <c r="B22" s="31" t="s">
        <v>1556</v>
      </c>
      <c r="C22" s="142" t="s">
        <v>1563</v>
      </c>
      <c r="D22" s="173">
        <v>2610</v>
      </c>
      <c r="E22" s="136"/>
    </row>
    <row r="23" spans="1:6" s="32" customFormat="1" ht="108.75" customHeight="1" x14ac:dyDescent="0.2">
      <c r="B23" s="31" t="s">
        <v>2127</v>
      </c>
      <c r="C23" s="142" t="s">
        <v>2128</v>
      </c>
      <c r="D23" s="173">
        <v>2610</v>
      </c>
      <c r="E23" s="136"/>
    </row>
    <row r="24" spans="1:6" s="32" customFormat="1" ht="150" customHeight="1" x14ac:dyDescent="0.2">
      <c r="B24" s="31" t="s">
        <v>1558</v>
      </c>
      <c r="C24" s="142" t="s">
        <v>1562</v>
      </c>
      <c r="D24" s="173">
        <v>2910</v>
      </c>
      <c r="E24" s="136"/>
    </row>
    <row r="25" spans="1:6" s="32" customFormat="1" ht="149.25" customHeight="1" x14ac:dyDescent="0.2">
      <c r="B25" s="31" t="s">
        <v>1557</v>
      </c>
      <c r="C25" s="142" t="s">
        <v>1561</v>
      </c>
      <c r="D25" s="173">
        <v>3100</v>
      </c>
      <c r="E25" s="136"/>
    </row>
    <row r="27" spans="1:6" s="32" customFormat="1" ht="4.5" customHeight="1" x14ac:dyDescent="0.2">
      <c r="A27" s="31"/>
      <c r="B27" s="31"/>
      <c r="C27" s="31"/>
      <c r="D27" s="169"/>
      <c r="E27" s="136"/>
    </row>
    <row r="28" spans="1:6" s="32" customFormat="1" ht="15" customHeight="1" x14ac:dyDescent="0.2">
      <c r="A28" s="139" t="s">
        <v>1532</v>
      </c>
      <c r="B28" s="141"/>
      <c r="C28" s="137"/>
      <c r="D28" s="171"/>
      <c r="E28" s="136"/>
    </row>
    <row r="29" spans="1:6" s="32" customFormat="1" ht="60" customHeight="1" x14ac:dyDescent="0.2">
      <c r="B29" s="31" t="s">
        <v>1568</v>
      </c>
      <c r="C29" s="142" t="s">
        <v>1578</v>
      </c>
      <c r="D29" s="173">
        <v>1870</v>
      </c>
      <c r="E29" s="136"/>
    </row>
    <row r="30" spans="1:6" s="32" customFormat="1" ht="105.75" customHeight="1" x14ac:dyDescent="0.2">
      <c r="B30" s="31" t="s">
        <v>1569</v>
      </c>
      <c r="C30" s="142" t="s">
        <v>1579</v>
      </c>
      <c r="D30" s="173">
        <v>2200</v>
      </c>
      <c r="E30" s="136"/>
    </row>
    <row r="31" spans="1:6" s="32" customFormat="1" ht="58.5" customHeight="1" x14ac:dyDescent="0.2">
      <c r="B31" s="31" t="s">
        <v>1570</v>
      </c>
      <c r="C31" s="142" t="s">
        <v>1586</v>
      </c>
      <c r="D31" s="173">
        <v>2210</v>
      </c>
      <c r="E31" s="136"/>
    </row>
    <row r="32" spans="1:6" s="32" customFormat="1" ht="150.75" customHeight="1" x14ac:dyDescent="0.2">
      <c r="B32" s="31" t="s">
        <v>1571</v>
      </c>
      <c r="C32" s="142" t="s">
        <v>1580</v>
      </c>
      <c r="D32" s="173">
        <v>2570</v>
      </c>
      <c r="E32" s="136"/>
    </row>
    <row r="33" spans="1:5" s="32" customFormat="1" ht="58.5" customHeight="1" x14ac:dyDescent="0.2">
      <c r="B33" s="31" t="s">
        <v>1572</v>
      </c>
      <c r="C33" s="142" t="s">
        <v>1585</v>
      </c>
      <c r="D33" s="173">
        <v>2520</v>
      </c>
      <c r="E33" s="136"/>
    </row>
    <row r="34" spans="1:5" s="32" customFormat="1" ht="102" customHeight="1" x14ac:dyDescent="0.2">
      <c r="B34" s="31" t="s">
        <v>1573</v>
      </c>
      <c r="C34" s="142" t="s">
        <v>2129</v>
      </c>
      <c r="D34" s="173">
        <v>3180</v>
      </c>
      <c r="E34" s="136"/>
    </row>
    <row r="35" spans="1:5" s="32" customFormat="1" ht="102" customHeight="1" x14ac:dyDescent="0.2">
      <c r="B35" s="31" t="s">
        <v>2131</v>
      </c>
      <c r="C35" s="142" t="s">
        <v>2130</v>
      </c>
      <c r="D35" s="173">
        <v>3180</v>
      </c>
      <c r="E35" s="136"/>
    </row>
    <row r="36" spans="1:5" s="32" customFormat="1" ht="102" customHeight="1" x14ac:dyDescent="0.2">
      <c r="B36" s="31" t="s">
        <v>2132</v>
      </c>
      <c r="C36" s="142" t="s">
        <v>2134</v>
      </c>
      <c r="D36" s="173">
        <v>3180</v>
      </c>
      <c r="E36" s="136"/>
    </row>
    <row r="37" spans="1:5" s="32" customFormat="1" ht="102" customHeight="1" x14ac:dyDescent="0.2">
      <c r="B37" s="31" t="s">
        <v>2133</v>
      </c>
      <c r="C37" s="142" t="s">
        <v>2135</v>
      </c>
      <c r="D37" s="173">
        <v>3180</v>
      </c>
      <c r="E37" s="136"/>
    </row>
    <row r="38" spans="1:5" s="32" customFormat="1" ht="150" customHeight="1" x14ac:dyDescent="0.2">
      <c r="B38" s="31" t="s">
        <v>1576</v>
      </c>
      <c r="C38" s="142" t="s">
        <v>1582</v>
      </c>
      <c r="D38" s="173">
        <v>3520</v>
      </c>
      <c r="E38" s="136"/>
    </row>
    <row r="39" spans="1:5" s="32" customFormat="1" ht="105.75" customHeight="1" x14ac:dyDescent="0.2">
      <c r="B39" s="31" t="s">
        <v>1577</v>
      </c>
      <c r="C39" s="142" t="s">
        <v>1583</v>
      </c>
      <c r="D39" s="173">
        <v>3520</v>
      </c>
      <c r="E39" s="136"/>
    </row>
    <row r="40" spans="1:5" s="32" customFormat="1" ht="149.25" customHeight="1" x14ac:dyDescent="0.2">
      <c r="B40" s="31" t="s">
        <v>1574</v>
      </c>
      <c r="C40" s="142" t="s">
        <v>1581</v>
      </c>
      <c r="D40" s="173">
        <v>3720</v>
      </c>
      <c r="E40" s="136"/>
    </row>
    <row r="41" spans="1:5" s="32" customFormat="1" ht="105.75" customHeight="1" x14ac:dyDescent="0.2">
      <c r="B41" s="31" t="s">
        <v>1575</v>
      </c>
      <c r="C41" s="142" t="s">
        <v>1584</v>
      </c>
      <c r="D41" s="173">
        <v>3720</v>
      </c>
      <c r="E41" s="136"/>
    </row>
    <row r="44" spans="1:5" s="32" customFormat="1" ht="4.5" customHeight="1" x14ac:dyDescent="0.2">
      <c r="A44" s="31"/>
      <c r="B44" s="31"/>
      <c r="C44" s="31"/>
      <c r="D44" s="169"/>
      <c r="E44" s="136"/>
    </row>
    <row r="45" spans="1:5" s="32" customFormat="1" ht="15" customHeight="1" x14ac:dyDescent="0.2">
      <c r="A45" s="139" t="s">
        <v>1553</v>
      </c>
      <c r="B45" s="141"/>
      <c r="C45" s="137"/>
      <c r="D45" s="169"/>
      <c r="E45" s="136"/>
    </row>
    <row r="46" spans="1:5" s="32" customFormat="1" ht="61.5" customHeight="1" x14ac:dyDescent="0.2">
      <c r="B46" s="31" t="s">
        <v>1587</v>
      </c>
      <c r="C46" s="142" t="s">
        <v>1593</v>
      </c>
      <c r="D46" s="173">
        <v>1090</v>
      </c>
      <c r="E46" s="136"/>
    </row>
    <row r="47" spans="1:5" s="32" customFormat="1" ht="117.75" customHeight="1" x14ac:dyDescent="0.2">
      <c r="B47" s="31" t="s">
        <v>1588</v>
      </c>
      <c r="C47" s="142" t="s">
        <v>1594</v>
      </c>
      <c r="D47" s="173">
        <v>1310</v>
      </c>
      <c r="E47" s="136"/>
    </row>
    <row r="48" spans="1:5" s="32" customFormat="1" ht="171" customHeight="1" x14ac:dyDescent="0.2">
      <c r="B48" s="31" t="s">
        <v>1589</v>
      </c>
      <c r="C48" s="142" t="s">
        <v>1595</v>
      </c>
      <c r="D48" s="173">
        <v>1590</v>
      </c>
      <c r="E48" s="136"/>
    </row>
    <row r="49" spans="1:5" s="32" customFormat="1" ht="105.75" customHeight="1" x14ac:dyDescent="0.2">
      <c r="B49" s="31" t="s">
        <v>1590</v>
      </c>
      <c r="C49" s="142" t="s">
        <v>1596</v>
      </c>
      <c r="D49" s="173">
        <v>2190</v>
      </c>
      <c r="E49" s="136"/>
    </row>
    <row r="50" spans="1:5" s="32" customFormat="1" ht="105.75" customHeight="1" x14ac:dyDescent="0.2">
      <c r="B50" s="31" t="s">
        <v>2136</v>
      </c>
      <c r="C50" s="142" t="s">
        <v>2137</v>
      </c>
      <c r="D50" s="173">
        <v>2190</v>
      </c>
      <c r="E50" s="136"/>
    </row>
    <row r="51" spans="1:5" s="32" customFormat="1" ht="156" customHeight="1" x14ac:dyDescent="0.2">
      <c r="B51" s="31" t="s">
        <v>1592</v>
      </c>
      <c r="C51" s="142" t="s">
        <v>1598</v>
      </c>
      <c r="D51" s="173">
        <v>2420</v>
      </c>
      <c r="E51" s="136"/>
    </row>
    <row r="52" spans="1:5" s="32" customFormat="1" ht="152.25" customHeight="1" x14ac:dyDescent="0.2">
      <c r="B52" s="31" t="s">
        <v>1591</v>
      </c>
      <c r="C52" s="142" t="s">
        <v>1597</v>
      </c>
      <c r="D52" s="173">
        <v>2620</v>
      </c>
      <c r="E52" s="136"/>
    </row>
    <row r="54" spans="1:5" s="32" customFormat="1" ht="4.5" customHeight="1" x14ac:dyDescent="0.2">
      <c r="A54" s="140"/>
      <c r="B54" s="31"/>
      <c r="C54" s="31"/>
      <c r="D54" s="169"/>
      <c r="E54" s="136"/>
    </row>
    <row r="55" spans="1:5" s="32" customFormat="1" ht="15" customHeight="1" x14ac:dyDescent="0.2">
      <c r="A55" s="139" t="s">
        <v>1533</v>
      </c>
      <c r="B55" s="141"/>
      <c r="C55" s="137"/>
      <c r="D55" s="169"/>
      <c r="E55" s="136"/>
    </row>
    <row r="56" spans="1:5" s="32" customFormat="1" ht="61.5" customHeight="1" x14ac:dyDescent="0.2">
      <c r="B56" s="31" t="s">
        <v>1608</v>
      </c>
      <c r="C56" s="142" t="s">
        <v>1599</v>
      </c>
      <c r="D56" s="173">
        <v>1390</v>
      </c>
      <c r="E56" s="136"/>
    </row>
    <row r="57" spans="1:5" s="32" customFormat="1" ht="111.75" customHeight="1" x14ac:dyDescent="0.2">
      <c r="B57" s="31" t="s">
        <v>1609</v>
      </c>
      <c r="C57" s="142" t="s">
        <v>1600</v>
      </c>
      <c r="D57" s="173">
        <v>1690</v>
      </c>
      <c r="E57" s="136"/>
    </row>
    <row r="58" spans="1:5" s="32" customFormat="1" ht="58.5" customHeight="1" x14ac:dyDescent="0.2">
      <c r="B58" s="31" t="s">
        <v>1610</v>
      </c>
      <c r="C58" s="142" t="s">
        <v>1601</v>
      </c>
      <c r="D58" s="173">
        <v>1620</v>
      </c>
      <c r="E58" s="136"/>
    </row>
    <row r="59" spans="1:5" s="32" customFormat="1" ht="159.75" customHeight="1" x14ac:dyDescent="0.2">
      <c r="B59" s="31" t="s">
        <v>1611</v>
      </c>
      <c r="C59" s="142" t="s">
        <v>1602</v>
      </c>
      <c r="D59" s="173">
        <v>1990</v>
      </c>
      <c r="E59" s="136"/>
    </row>
    <row r="60" spans="1:5" s="32" customFormat="1" ht="58.5" customHeight="1" x14ac:dyDescent="0.2">
      <c r="B60" s="31" t="s">
        <v>1612</v>
      </c>
      <c r="C60" s="142" t="s">
        <v>1603</v>
      </c>
      <c r="D60" s="173">
        <v>1920</v>
      </c>
      <c r="E60" s="136"/>
    </row>
    <row r="61" spans="1:5" s="32" customFormat="1" ht="104.25" customHeight="1" x14ac:dyDescent="0.2">
      <c r="B61" s="31" t="s">
        <v>1613</v>
      </c>
      <c r="C61" s="142" t="s">
        <v>2138</v>
      </c>
      <c r="D61" s="173">
        <v>2620</v>
      </c>
      <c r="E61" s="136"/>
    </row>
    <row r="62" spans="1:5" s="32" customFormat="1" ht="104.25" customHeight="1" x14ac:dyDescent="0.2">
      <c r="B62" s="31" t="s">
        <v>2142</v>
      </c>
      <c r="C62" s="142" t="s">
        <v>2139</v>
      </c>
      <c r="D62" s="173">
        <v>2620</v>
      </c>
      <c r="E62" s="136"/>
    </row>
    <row r="63" spans="1:5" s="32" customFormat="1" ht="104.25" customHeight="1" x14ac:dyDescent="0.2">
      <c r="B63" s="31" t="s">
        <v>2143</v>
      </c>
      <c r="C63" s="142" t="s">
        <v>2140</v>
      </c>
      <c r="D63" s="173">
        <v>2620</v>
      </c>
      <c r="E63" s="136"/>
    </row>
    <row r="64" spans="1:5" s="32" customFormat="1" ht="104.25" customHeight="1" x14ac:dyDescent="0.2">
      <c r="B64" s="31" t="s">
        <v>2144</v>
      </c>
      <c r="C64" s="142" t="s">
        <v>2141</v>
      </c>
      <c r="D64" s="173">
        <v>2620</v>
      </c>
      <c r="E64" s="136"/>
    </row>
    <row r="65" spans="2:5" s="32" customFormat="1" ht="150" customHeight="1" x14ac:dyDescent="0.2">
      <c r="B65" s="31" t="s">
        <v>1616</v>
      </c>
      <c r="C65" s="142" t="s">
        <v>1606</v>
      </c>
      <c r="D65" s="173">
        <v>2880</v>
      </c>
      <c r="E65" s="136"/>
    </row>
    <row r="66" spans="2:5" s="32" customFormat="1" ht="105.75" customHeight="1" x14ac:dyDescent="0.2">
      <c r="B66" s="31" t="s">
        <v>1617</v>
      </c>
      <c r="C66" s="142" t="s">
        <v>1607</v>
      </c>
      <c r="D66" s="173">
        <v>2880</v>
      </c>
      <c r="E66" s="136"/>
    </row>
    <row r="67" spans="2:5" s="32" customFormat="1" ht="150.75" customHeight="1" x14ac:dyDescent="0.2">
      <c r="B67" s="31" t="s">
        <v>1614</v>
      </c>
      <c r="C67" s="142" t="s">
        <v>1604</v>
      </c>
      <c r="D67" s="173">
        <v>3090</v>
      </c>
      <c r="E67" s="136"/>
    </row>
    <row r="68" spans="2:5" s="32" customFormat="1" ht="100.5" customHeight="1" x14ac:dyDescent="0.2">
      <c r="B68" s="31" t="s">
        <v>1615</v>
      </c>
      <c r="C68" s="142" t="s">
        <v>1605</v>
      </c>
      <c r="D68" s="173">
        <v>3090</v>
      </c>
      <c r="E68" s="136"/>
    </row>
  </sheetData>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71CF8-4D94-4565-B4B1-977CE965BA77}">
  <dimension ref="A1:AY335"/>
  <sheetViews>
    <sheetView workbookViewId="0">
      <selection sqref="A1:A4"/>
    </sheetView>
  </sheetViews>
  <sheetFormatPr defaultRowHeight="11.25" x14ac:dyDescent="0.2"/>
  <cols>
    <col min="1" max="1" width="3.28515625" style="55" customWidth="1"/>
    <col min="2" max="2" width="12.28515625" style="39" customWidth="1"/>
    <col min="3" max="3" width="11.42578125" style="39" customWidth="1"/>
    <col min="4" max="4" width="68" style="39" customWidth="1"/>
    <col min="5" max="5" width="10.28515625" style="40" bestFit="1" customWidth="1"/>
    <col min="6" max="7" width="2.5703125" style="55" customWidth="1"/>
    <col min="8" max="8" width="2.7109375" style="55" bestFit="1" customWidth="1"/>
    <col min="9" max="14" width="4.42578125" style="39" bestFit="1" customWidth="1"/>
    <col min="15" max="16" width="4.42578125" style="39" customWidth="1"/>
    <col min="17" max="17" width="4.42578125" style="39" bestFit="1" customWidth="1"/>
    <col min="18" max="21" width="4.42578125" style="39" customWidth="1"/>
    <col min="22" max="28" width="4.42578125" style="39" bestFit="1" customWidth="1"/>
    <col min="29" max="29" width="4.42578125" style="39" customWidth="1"/>
    <col min="30" max="32" width="4.42578125" style="39" bestFit="1" customWidth="1"/>
    <col min="33" max="35" width="4.42578125" style="39" customWidth="1"/>
    <col min="36" max="36" width="4.42578125" style="39" bestFit="1" customWidth="1"/>
    <col min="37" max="44" width="4.42578125" style="39" customWidth="1"/>
    <col min="45" max="45" width="11.140625" style="39" customWidth="1"/>
    <col min="46" max="46" width="23.140625" style="39" customWidth="1"/>
    <col min="47" max="51" width="3.5703125" style="39" bestFit="1" customWidth="1"/>
    <col min="52" max="16384" width="9.140625" style="39"/>
  </cols>
  <sheetData>
    <row r="1" spans="1:51" ht="18" customHeight="1" x14ac:dyDescent="0.25">
      <c r="A1" s="186" t="s">
        <v>1806</v>
      </c>
      <c r="B1" s="41" t="s">
        <v>1618</v>
      </c>
      <c r="C1" s="41"/>
      <c r="D1" s="45"/>
      <c r="E1" s="21" t="s">
        <v>1619</v>
      </c>
      <c r="F1" s="184" t="s">
        <v>61</v>
      </c>
      <c r="G1" s="184" t="s">
        <v>2081</v>
      </c>
      <c r="H1" s="184" t="s">
        <v>2082</v>
      </c>
      <c r="I1" s="183" t="s">
        <v>360</v>
      </c>
      <c r="J1" s="182"/>
      <c r="K1" s="2" t="s">
        <v>847</v>
      </c>
      <c r="L1" s="2"/>
      <c r="M1" s="2"/>
      <c r="N1" s="2"/>
      <c r="O1" s="22"/>
      <c r="P1" s="22"/>
      <c r="Q1" s="182" t="s">
        <v>1620</v>
      </c>
      <c r="R1" s="182"/>
      <c r="S1" s="182"/>
      <c r="T1" s="182"/>
      <c r="U1" s="182"/>
      <c r="V1" s="182" t="s">
        <v>850</v>
      </c>
      <c r="W1" s="182"/>
      <c r="X1" s="182"/>
      <c r="Y1" s="182"/>
      <c r="Z1" s="182"/>
      <c r="AA1" s="182" t="s">
        <v>1623</v>
      </c>
      <c r="AB1" s="182"/>
      <c r="AC1" s="182"/>
      <c r="AD1" s="182"/>
      <c r="AE1" s="182" t="s">
        <v>1621</v>
      </c>
      <c r="AF1" s="182"/>
      <c r="AG1" s="182"/>
      <c r="AH1" s="182"/>
      <c r="AI1" s="182"/>
      <c r="AJ1" s="182" t="s">
        <v>852</v>
      </c>
      <c r="AK1" s="182"/>
      <c r="AL1" s="182"/>
      <c r="AM1" s="182"/>
      <c r="AN1" s="182"/>
      <c r="AO1" s="182" t="s">
        <v>1622</v>
      </c>
      <c r="AP1" s="182"/>
      <c r="AQ1" s="182"/>
      <c r="AR1" s="182"/>
      <c r="AS1" s="41"/>
      <c r="AT1" s="41"/>
    </row>
    <row r="2" spans="1:51" ht="12.75" customHeight="1" x14ac:dyDescent="0.2">
      <c r="A2" s="186"/>
      <c r="B2" s="188" t="s">
        <v>2307</v>
      </c>
      <c r="C2" s="189"/>
      <c r="D2" s="189"/>
      <c r="E2" s="23"/>
      <c r="F2" s="184"/>
      <c r="G2" s="184"/>
      <c r="H2" s="184"/>
      <c r="I2" s="61">
        <v>0</v>
      </c>
      <c r="J2" s="18">
        <v>1</v>
      </c>
      <c r="K2" s="61">
        <v>2</v>
      </c>
      <c r="L2" s="18">
        <v>3</v>
      </c>
      <c r="M2" s="61">
        <v>4</v>
      </c>
      <c r="N2" s="18" t="s">
        <v>1646</v>
      </c>
      <c r="O2" s="61" t="s">
        <v>1645</v>
      </c>
      <c r="P2" s="18" t="s">
        <v>2147</v>
      </c>
      <c r="Q2" s="61">
        <v>1</v>
      </c>
      <c r="R2" s="18">
        <v>2</v>
      </c>
      <c r="S2" s="61">
        <v>3</v>
      </c>
      <c r="T2" s="18">
        <v>4</v>
      </c>
      <c r="U2" s="61">
        <v>6</v>
      </c>
      <c r="V2" s="18">
        <v>1</v>
      </c>
      <c r="W2" s="61">
        <v>2</v>
      </c>
      <c r="X2" s="18">
        <v>3</v>
      </c>
      <c r="Y2" s="61">
        <v>4</v>
      </c>
      <c r="Z2" s="18">
        <v>6</v>
      </c>
      <c r="AA2" s="61">
        <v>2</v>
      </c>
      <c r="AB2" s="18">
        <v>3</v>
      </c>
      <c r="AC2" s="61">
        <v>4</v>
      </c>
      <c r="AD2" s="18">
        <v>6</v>
      </c>
      <c r="AE2" s="61">
        <v>1</v>
      </c>
      <c r="AF2" s="18">
        <v>2</v>
      </c>
      <c r="AG2" s="61">
        <v>3</v>
      </c>
      <c r="AH2" s="18">
        <v>4</v>
      </c>
      <c r="AI2" s="61">
        <v>6</v>
      </c>
      <c r="AJ2" s="18">
        <v>1</v>
      </c>
      <c r="AK2" s="61">
        <v>2</v>
      </c>
      <c r="AL2" s="18">
        <v>3</v>
      </c>
      <c r="AM2" s="61">
        <v>4</v>
      </c>
      <c r="AN2" s="18">
        <v>6</v>
      </c>
      <c r="AO2" s="61">
        <v>2</v>
      </c>
      <c r="AP2" s="18">
        <v>3</v>
      </c>
      <c r="AQ2" s="61">
        <v>4</v>
      </c>
      <c r="AR2" s="18">
        <v>6</v>
      </c>
      <c r="AT2" s="56"/>
    </row>
    <row r="3" spans="1:51" ht="49.5" customHeight="1" x14ac:dyDescent="0.2">
      <c r="A3" s="186"/>
      <c r="B3" s="188"/>
      <c r="C3" s="189"/>
      <c r="D3" s="189"/>
      <c r="E3" s="24" t="s">
        <v>4</v>
      </c>
      <c r="F3" s="184"/>
      <c r="G3" s="184"/>
      <c r="H3" s="184"/>
      <c r="I3" s="62" t="s">
        <v>1539</v>
      </c>
      <c r="J3" s="25" t="s">
        <v>1540</v>
      </c>
      <c r="K3" s="62" t="s">
        <v>1543</v>
      </c>
      <c r="L3" s="25" t="s">
        <v>1541</v>
      </c>
      <c r="M3" s="62" t="s">
        <v>1546</v>
      </c>
      <c r="N3" s="25" t="s">
        <v>1542</v>
      </c>
      <c r="O3" s="62" t="s">
        <v>1547</v>
      </c>
      <c r="P3" s="25" t="s">
        <v>2146</v>
      </c>
      <c r="Q3" s="62" t="s">
        <v>1552</v>
      </c>
      <c r="R3" s="25" t="s">
        <v>1554</v>
      </c>
      <c r="S3" s="62" t="s">
        <v>1555</v>
      </c>
      <c r="T3" s="25" t="s">
        <v>1556</v>
      </c>
      <c r="U3" s="62" t="s">
        <v>1557</v>
      </c>
      <c r="V3" s="25" t="s">
        <v>1568</v>
      </c>
      <c r="W3" s="62" t="s">
        <v>1569</v>
      </c>
      <c r="X3" s="25" t="s">
        <v>1571</v>
      </c>
      <c r="Y3" s="62" t="s">
        <v>1573</v>
      </c>
      <c r="Z3" s="25" t="s">
        <v>1574</v>
      </c>
      <c r="AA3" s="62" t="s">
        <v>1570</v>
      </c>
      <c r="AB3" s="25" t="s">
        <v>1572</v>
      </c>
      <c r="AC3" s="62" t="s">
        <v>2131</v>
      </c>
      <c r="AD3" s="25" t="s">
        <v>1575</v>
      </c>
      <c r="AE3" s="62" t="s">
        <v>1587</v>
      </c>
      <c r="AF3" s="25" t="s">
        <v>1588</v>
      </c>
      <c r="AG3" s="62" t="s">
        <v>1589</v>
      </c>
      <c r="AH3" s="25" t="s">
        <v>1590</v>
      </c>
      <c r="AI3" s="62" t="s">
        <v>1591</v>
      </c>
      <c r="AJ3" s="25" t="s">
        <v>1608</v>
      </c>
      <c r="AK3" s="62" t="s">
        <v>1609</v>
      </c>
      <c r="AL3" s="25" t="s">
        <v>1611</v>
      </c>
      <c r="AM3" s="62" t="s">
        <v>1613</v>
      </c>
      <c r="AN3" s="25" t="s">
        <v>1614</v>
      </c>
      <c r="AO3" s="62" t="s">
        <v>1610</v>
      </c>
      <c r="AP3" s="25" t="s">
        <v>1612</v>
      </c>
      <c r="AQ3" s="62" t="s">
        <v>2142</v>
      </c>
      <c r="AR3" s="25" t="s">
        <v>1615</v>
      </c>
      <c r="AT3" s="57"/>
    </row>
    <row r="4" spans="1:51" ht="12" x14ac:dyDescent="0.2">
      <c r="A4" s="187"/>
      <c r="B4" s="133" t="s">
        <v>243</v>
      </c>
      <c r="C4" s="64"/>
      <c r="D4" s="59" t="s">
        <v>80</v>
      </c>
      <c r="E4" s="60" t="s">
        <v>42</v>
      </c>
      <c r="F4" s="185"/>
      <c r="G4" s="185"/>
      <c r="H4" s="185"/>
      <c r="I4" s="66">
        <f>'komponenty GARANT 2-BUS'!D4</f>
        <v>2950</v>
      </c>
      <c r="J4" s="65">
        <f>'komponenty GARANT 2-BUS'!D5</f>
        <v>3100</v>
      </c>
      <c r="K4" s="66">
        <f>'komponenty GARANT 2-BUS'!D6</f>
        <v>1950</v>
      </c>
      <c r="L4" s="65">
        <f>'komponenty GARANT 2-BUS'!D7</f>
        <v>1980</v>
      </c>
      <c r="M4" s="66">
        <f>'komponenty GARANT 2-BUS'!D8</f>
        <v>2000</v>
      </c>
      <c r="N4" s="65">
        <f>'komponenty GARANT 2-BUS'!D9</f>
        <v>900</v>
      </c>
      <c r="O4" s="66">
        <f>'komponenty GARANT 2-BUS'!D10</f>
        <v>3750</v>
      </c>
      <c r="P4" s="65">
        <f>'komponenty GARANT 2-BUS'!D15</f>
        <v>4500</v>
      </c>
      <c r="Q4" s="66">
        <f>'komponenty GARANT 2-BUS'!D19</f>
        <v>1460</v>
      </c>
      <c r="R4" s="65">
        <f>'komponenty GARANT 2-BUS'!D20</f>
        <v>1710</v>
      </c>
      <c r="S4" s="66">
        <f>'komponenty GARANT 2-BUS'!D21</f>
        <v>1980</v>
      </c>
      <c r="T4" s="65">
        <f>'komponenty GARANT 2-BUS'!D23</f>
        <v>2610</v>
      </c>
      <c r="U4" s="66">
        <f>'komponenty GARANT 2-BUS'!D25</f>
        <v>3100</v>
      </c>
      <c r="V4" s="65">
        <f>'komponenty GARANT 2-BUS'!D29</f>
        <v>1870</v>
      </c>
      <c r="W4" s="66">
        <f>'komponenty GARANT 2-BUS'!D30</f>
        <v>2200</v>
      </c>
      <c r="X4" s="65">
        <f>'komponenty GARANT 2-BUS'!D32</f>
        <v>2570</v>
      </c>
      <c r="Y4" s="66">
        <f>'komponenty GARANT 2-BUS'!D34</f>
        <v>3180</v>
      </c>
      <c r="Z4" s="65">
        <f>'komponenty GARANT 2-BUS'!D40</f>
        <v>3720</v>
      </c>
      <c r="AA4" s="66">
        <f>'komponenty GARANT 2-BUS'!D31</f>
        <v>2210</v>
      </c>
      <c r="AB4" s="65">
        <f>'komponenty GARANT 2-BUS'!D33</f>
        <v>2520</v>
      </c>
      <c r="AC4" s="66">
        <f>'komponenty GARANT 2-BUS'!D35</f>
        <v>3180</v>
      </c>
      <c r="AD4" s="65">
        <f>'komponenty GARANT 2-BUS'!D41</f>
        <v>3720</v>
      </c>
      <c r="AE4" s="66">
        <f>'komponenty GARANT 2-BUS'!D46</f>
        <v>1090</v>
      </c>
      <c r="AF4" s="65">
        <f>'komponenty GARANT 2-BUS'!D47</f>
        <v>1310</v>
      </c>
      <c r="AG4" s="66">
        <f>'komponenty GARANT 2-BUS'!D48</f>
        <v>1590</v>
      </c>
      <c r="AH4" s="65">
        <f>'komponenty GARANT 2-BUS'!D50</f>
        <v>2190</v>
      </c>
      <c r="AI4" s="66">
        <f>'komponenty GARANT 2-BUS'!D52</f>
        <v>2620</v>
      </c>
      <c r="AJ4" s="65">
        <f>'komponenty GARANT 2-BUS'!D56</f>
        <v>1390</v>
      </c>
      <c r="AK4" s="66">
        <f>'komponenty GARANT 2-BUS'!D57</f>
        <v>1690</v>
      </c>
      <c r="AL4" s="65">
        <f>'komponenty GARANT 2-BUS'!D59</f>
        <v>1990</v>
      </c>
      <c r="AM4" s="66">
        <f>'komponenty GARANT 2-BUS'!D61</f>
        <v>2620</v>
      </c>
      <c r="AN4" s="65">
        <f>'komponenty GARANT 2-BUS'!D67</f>
        <v>3090</v>
      </c>
      <c r="AO4" s="66">
        <f>'komponenty GARANT 2-BUS'!D58</f>
        <v>1620</v>
      </c>
      <c r="AP4" s="65">
        <f>'komponenty GARANT 2-BUS'!D60</f>
        <v>1920</v>
      </c>
      <c r="AQ4" s="66">
        <f>'komponenty GARANT 2-BUS'!D62</f>
        <v>2620</v>
      </c>
      <c r="AR4" s="65">
        <f>'komponenty GARANT 2-BUS'!D68</f>
        <v>3090</v>
      </c>
      <c r="AS4" s="58"/>
      <c r="AT4" s="64"/>
    </row>
    <row r="5" spans="1:51" x14ac:dyDescent="0.2">
      <c r="A5" s="144">
        <f>I5*I$2+J5*J$2+K5*K$2+L5*L$2+M5*M$2</f>
        <v>1</v>
      </c>
      <c r="B5" s="84" t="s">
        <v>1624</v>
      </c>
      <c r="C5" s="85" t="s">
        <v>273</v>
      </c>
      <c r="D5" s="86" t="s">
        <v>1653</v>
      </c>
      <c r="E5" s="87">
        <f>I5*I$4+J5*J$4+K5*K$4+L5*L$4+M5*M$4+N5*N$4+O5*O$4+P5*P$4+Q5*Q$4+R5*R$4+S5*S$4+T5*T$4+U5*U$4+V5*V$4+W5*W$4+X5*X$4+Y5*Y$4+Z5*Z$4+AA5*AA$4+AB5*AB$4+AD5*AD$4+AE5*AE$4+AF5*AF$4+AG5*AG$4+AH5*AH$4+AI5*AI$4+AJ5*AJ$4+AK5*AK$4+AL5*AL$4+AM5*AM$4+AN5*AN$4+AO5*AO$4+AP5*AP$4+AR5*AR$4</f>
        <v>4560</v>
      </c>
      <c r="F5" s="95">
        <f t="shared" ref="F5:F76" si="0">SUM(I5:AR5)</f>
        <v>2</v>
      </c>
      <c r="G5" s="145">
        <f>SUM(I5:P5)</f>
        <v>1</v>
      </c>
      <c r="H5" s="146">
        <f>Q5*Q$2+R5*R$2+S5*S$2+T5*T$2+U5*U$2+V5*V$2+W5*W$2+X5*X$2+Y5*Y$2+Z5*Z$2+AA5*AA$2+AB5*AB$2+AC5*AC$2+AD5*AD$2+AE5*AE$2+AF5*AF$2+AG5*AG$2+AH5*AH$2+AI5*AI$2+AJ5*AJ$2+AK5*AK$2+AL5*AL$2+AM5*AM$2+AN5*AN$2+AO5*AO$2+AP5*AP$2+AQ5*AQ$2+AR5*AR$2</f>
        <v>1</v>
      </c>
      <c r="I5" s="89"/>
      <c r="J5" s="88">
        <v>1</v>
      </c>
      <c r="K5" s="89"/>
      <c r="L5" s="88"/>
      <c r="M5" s="89"/>
      <c r="N5" s="88"/>
      <c r="O5" s="89"/>
      <c r="P5" s="88"/>
      <c r="Q5" s="89">
        <v>1</v>
      </c>
      <c r="R5" s="88"/>
      <c r="S5" s="89"/>
      <c r="T5" s="88"/>
      <c r="U5" s="89"/>
      <c r="V5" s="88"/>
      <c r="W5" s="89"/>
      <c r="X5" s="88"/>
      <c r="Y5" s="89"/>
      <c r="Z5" s="88"/>
      <c r="AA5" s="89"/>
      <c r="AB5" s="88"/>
      <c r="AC5" s="89"/>
      <c r="AD5" s="88"/>
      <c r="AE5" s="89"/>
      <c r="AF5" s="88"/>
      <c r="AG5" s="89"/>
      <c r="AH5" s="88"/>
      <c r="AI5" s="89"/>
      <c r="AJ5" s="88"/>
      <c r="AK5" s="89"/>
      <c r="AL5" s="88"/>
      <c r="AM5" s="89"/>
      <c r="AN5" s="88"/>
      <c r="AO5" s="89"/>
      <c r="AP5" s="88"/>
      <c r="AQ5" s="89"/>
      <c r="AR5" s="88"/>
      <c r="AS5" s="84" t="s">
        <v>1624</v>
      </c>
      <c r="AT5" s="85" t="s">
        <v>273</v>
      </c>
      <c r="AU5" s="32"/>
      <c r="AV5" s="32"/>
      <c r="AW5" s="32"/>
      <c r="AX5" s="32"/>
      <c r="AY5" s="32"/>
    </row>
    <row r="6" spans="1:51" x14ac:dyDescent="0.2">
      <c r="A6" s="144">
        <f t="shared" ref="A6:A77" si="1">I6*I$2+J6*J$2+K6*K$2+L6*L$2+M6*M$2</f>
        <v>1</v>
      </c>
      <c r="B6" s="84" t="s">
        <v>1624</v>
      </c>
      <c r="C6" s="85" t="s">
        <v>1654</v>
      </c>
      <c r="D6" s="86" t="s">
        <v>1655</v>
      </c>
      <c r="E6" s="87">
        <f>I6*I$4+J6*J$4+K6*K$4+L6*L$4+M6*M$4+N6*N$4+O6*O$4+P6*P$4+Q6*Q$4+R6*R$4+S6*S$4+T6*T$4+U6*U$4+V6*V$4+W6*W$4+X6*X$4+Y6*Y$4+Z6*Z$4+AA6*AA$4+AB6*AB$4+AD6*AD$4+AE6*AE$4+AF6*AF$4+AG6*AG$4+AH6*AH$4+AI6*AI$4+AJ6*AJ$4+AK6*AK$4+AL6*AL$4+AM6*AM$4+AN6*AN$4+AO6*AO$4+AP6*AP$4+AR6*AR$4</f>
        <v>5710</v>
      </c>
      <c r="F6" s="95">
        <f t="shared" si="0"/>
        <v>3</v>
      </c>
      <c r="G6" s="145">
        <f t="shared" ref="G6:G76" si="2">SUM(I6:P6)</f>
        <v>2</v>
      </c>
      <c r="H6" s="147">
        <f t="shared" ref="H6:H77" si="3">Q6*Q$2+R6*R$2+S6*S$2+T6*T$2+U6*U$2+V6*V$2+W6*W$2+X6*X$2+Y6*Y$2+Z6*Z$2+AA6*AA$2+AB6*AB$2+AC6*AC$2+AD6*AD$2+AE6*AE$2+AF6*AF$2+AG6*AG$2+AH6*AH$2+AI6*AI$2+AJ6*AJ$2+AK6*AK$2+AL6*AL$2+AM6*AM$2+AN6*AN$2+AO6*AO$2+AP6*AP$2+AQ6*AQ$2+AR6*AR$2</f>
        <v>2</v>
      </c>
      <c r="I6" s="89"/>
      <c r="J6" s="88">
        <v>1</v>
      </c>
      <c r="K6" s="89"/>
      <c r="L6" s="88"/>
      <c r="M6" s="89"/>
      <c r="N6" s="88">
        <v>1</v>
      </c>
      <c r="O6" s="89"/>
      <c r="P6" s="88"/>
      <c r="Q6" s="89"/>
      <c r="R6" s="88">
        <v>1</v>
      </c>
      <c r="S6" s="89"/>
      <c r="T6" s="88"/>
      <c r="U6" s="89"/>
      <c r="V6" s="88"/>
      <c r="W6" s="89"/>
      <c r="X6" s="88"/>
      <c r="Y6" s="89"/>
      <c r="Z6" s="88"/>
      <c r="AA6" s="89"/>
      <c r="AB6" s="88"/>
      <c r="AC6" s="89"/>
      <c r="AD6" s="88"/>
      <c r="AE6" s="89"/>
      <c r="AF6" s="88"/>
      <c r="AG6" s="89"/>
      <c r="AH6" s="88"/>
      <c r="AI6" s="89"/>
      <c r="AJ6" s="88"/>
      <c r="AK6" s="89"/>
      <c r="AL6" s="88"/>
      <c r="AM6" s="89"/>
      <c r="AN6" s="88"/>
      <c r="AO6" s="89"/>
      <c r="AP6" s="88"/>
      <c r="AQ6" s="89"/>
      <c r="AR6" s="88"/>
      <c r="AS6" s="84" t="s">
        <v>1624</v>
      </c>
      <c r="AT6" s="85" t="s">
        <v>1654</v>
      </c>
      <c r="AU6" s="32"/>
      <c r="AV6" s="32"/>
      <c r="AW6" s="32"/>
      <c r="AX6" s="32"/>
      <c r="AY6" s="32"/>
    </row>
    <row r="7" spans="1:51" x14ac:dyDescent="0.2">
      <c r="A7" s="144">
        <f t="shared" si="1"/>
        <v>1</v>
      </c>
      <c r="B7" s="84" t="s">
        <v>1624</v>
      </c>
      <c r="C7" s="85" t="s">
        <v>1656</v>
      </c>
      <c r="D7" s="86" t="s">
        <v>1657</v>
      </c>
      <c r="E7" s="87">
        <f t="shared" ref="E7:E77" si="4">I7*I$4+J7*J$4+K7*K$4+L7*L$4+M7*M$4+N7*N$4+O7*O$4+P7*P$4+Q7*Q$4+R7*R$4+S7*S$4+T7*T$4+U7*U$4+V7*V$4+W7*W$4+X7*X$4+Y7*Y$4+Z7*Z$4+AA7*AA$4+AB7*AB$4+AD7*AD$4+AE7*AE$4+AF7*AF$4+AG7*AG$4+AH7*AH$4+AI7*AI$4+AJ7*AJ$4+AK7*AK$4+AL7*AL$4+AM7*AM$4+AN7*AN$4+AO7*AO$4+AP7*AP$4+AR7*AR$4</f>
        <v>8560</v>
      </c>
      <c r="F7" s="95">
        <f t="shared" si="0"/>
        <v>3</v>
      </c>
      <c r="G7" s="145">
        <f t="shared" si="2"/>
        <v>2</v>
      </c>
      <c r="H7" s="147">
        <f t="shared" si="3"/>
        <v>2</v>
      </c>
      <c r="I7" s="89"/>
      <c r="J7" s="88">
        <v>1</v>
      </c>
      <c r="K7" s="89"/>
      <c r="L7" s="88"/>
      <c r="M7" s="89"/>
      <c r="N7" s="88"/>
      <c r="O7" s="89">
        <v>1</v>
      </c>
      <c r="P7" s="88"/>
      <c r="Q7" s="89"/>
      <c r="R7" s="88">
        <v>1</v>
      </c>
      <c r="S7" s="89"/>
      <c r="T7" s="88"/>
      <c r="U7" s="89"/>
      <c r="V7" s="88"/>
      <c r="W7" s="89"/>
      <c r="X7" s="88"/>
      <c r="Y7" s="89"/>
      <c r="Z7" s="88"/>
      <c r="AA7" s="89"/>
      <c r="AB7" s="88"/>
      <c r="AC7" s="89"/>
      <c r="AD7" s="88"/>
      <c r="AE7" s="89"/>
      <c r="AF7" s="88"/>
      <c r="AG7" s="89"/>
      <c r="AH7" s="88"/>
      <c r="AI7" s="89"/>
      <c r="AJ7" s="88"/>
      <c r="AK7" s="89"/>
      <c r="AL7" s="88"/>
      <c r="AM7" s="89"/>
      <c r="AN7" s="88"/>
      <c r="AO7" s="89"/>
      <c r="AP7" s="88"/>
      <c r="AQ7" s="89"/>
      <c r="AR7" s="88"/>
      <c r="AS7" s="84" t="s">
        <v>1624</v>
      </c>
      <c r="AT7" s="85" t="s">
        <v>1656</v>
      </c>
      <c r="AU7" s="32"/>
      <c r="AV7" s="32"/>
      <c r="AW7" s="32"/>
      <c r="AX7" s="32"/>
      <c r="AY7" s="32"/>
    </row>
    <row r="8" spans="1:51" x14ac:dyDescent="0.2">
      <c r="A8" s="144">
        <f>I8*I$2+J8*J$2+K8*K$2+L8*L$2+M8*M$2</f>
        <v>1</v>
      </c>
      <c r="B8" s="84" t="s">
        <v>1624</v>
      </c>
      <c r="C8" s="85" t="s">
        <v>2291</v>
      </c>
      <c r="D8" s="86" t="s">
        <v>2292</v>
      </c>
      <c r="E8" s="87">
        <f t="shared" si="4"/>
        <v>9310</v>
      </c>
      <c r="F8" s="95">
        <f>SUM(I8:AR8)</f>
        <v>3</v>
      </c>
      <c r="G8" s="145">
        <f t="shared" si="2"/>
        <v>2</v>
      </c>
      <c r="H8" s="147">
        <f>Q8*Q$2+R8*R$2+S8*S$2+T8*T$2+U8*U$2+V8*V$2+W8*W$2+X8*X$2+Y8*Y$2+Z8*Z$2+AA8*AA$2+AB8*AB$2+AC8*AC$2+AD8*AD$2+AE8*AE$2+AF8*AF$2+AG8*AG$2+AH8*AH$2+AI8*AI$2+AJ8*AJ$2+AK8*AK$2+AL8*AL$2+AM8*AM$2+AN8*AN$2+AO8*AO$2+AP8*AP$2+AQ8*AQ$2+AR8*AR$2</f>
        <v>2</v>
      </c>
      <c r="I8" s="89"/>
      <c r="J8" s="88">
        <v>1</v>
      </c>
      <c r="K8" s="89"/>
      <c r="L8" s="88"/>
      <c r="M8" s="89"/>
      <c r="N8" s="88"/>
      <c r="O8" s="89"/>
      <c r="P8" s="88">
        <v>1</v>
      </c>
      <c r="Q8" s="89"/>
      <c r="R8" s="88">
        <v>1</v>
      </c>
      <c r="S8" s="89"/>
      <c r="T8" s="88"/>
      <c r="U8" s="89"/>
      <c r="V8" s="88"/>
      <c r="W8" s="89"/>
      <c r="X8" s="88"/>
      <c r="Y8" s="89"/>
      <c r="Z8" s="88"/>
      <c r="AA8" s="89"/>
      <c r="AB8" s="88"/>
      <c r="AC8" s="89"/>
      <c r="AD8" s="88"/>
      <c r="AE8" s="89"/>
      <c r="AF8" s="88"/>
      <c r="AG8" s="89"/>
      <c r="AH8" s="88"/>
      <c r="AI8" s="89"/>
      <c r="AJ8" s="88"/>
      <c r="AK8" s="89"/>
      <c r="AL8" s="88"/>
      <c r="AM8" s="89"/>
      <c r="AN8" s="88"/>
      <c r="AO8" s="89"/>
      <c r="AP8" s="88"/>
      <c r="AQ8" s="89"/>
      <c r="AR8" s="88"/>
      <c r="AS8" s="84" t="s">
        <v>1624</v>
      </c>
      <c r="AT8" s="85" t="s">
        <v>1656</v>
      </c>
      <c r="AU8" s="32"/>
      <c r="AV8" s="32"/>
      <c r="AW8" s="32"/>
      <c r="AX8" s="32"/>
      <c r="AY8" s="32"/>
    </row>
    <row r="9" spans="1:51" x14ac:dyDescent="0.2">
      <c r="A9" s="144">
        <f t="shared" si="1"/>
        <v>1</v>
      </c>
      <c r="B9" s="94" t="s">
        <v>1624</v>
      </c>
      <c r="C9" s="90" t="s">
        <v>1658</v>
      </c>
      <c r="D9" s="91" t="s">
        <v>1659</v>
      </c>
      <c r="E9" s="92">
        <f t="shared" si="4"/>
        <v>4970</v>
      </c>
      <c r="F9" s="96">
        <f t="shared" si="0"/>
        <v>2</v>
      </c>
      <c r="G9" s="145">
        <f t="shared" si="2"/>
        <v>1</v>
      </c>
      <c r="H9" s="147">
        <f t="shared" si="3"/>
        <v>1</v>
      </c>
      <c r="I9" s="93"/>
      <c r="J9" s="93">
        <v>1</v>
      </c>
      <c r="K9" s="93"/>
      <c r="L9" s="93"/>
      <c r="M9" s="93"/>
      <c r="N9" s="93"/>
      <c r="O9" s="93"/>
      <c r="P9" s="93"/>
      <c r="Q9" s="93"/>
      <c r="R9" s="93"/>
      <c r="S9" s="93"/>
      <c r="T9" s="93"/>
      <c r="U9" s="93"/>
      <c r="V9" s="93">
        <v>1</v>
      </c>
      <c r="W9" s="93"/>
      <c r="X9" s="93"/>
      <c r="Y9" s="93"/>
      <c r="Z9" s="93"/>
      <c r="AA9" s="93"/>
      <c r="AB9" s="93"/>
      <c r="AC9" s="93"/>
      <c r="AD9" s="93"/>
      <c r="AE9" s="93"/>
      <c r="AF9" s="93"/>
      <c r="AG9" s="93"/>
      <c r="AH9" s="93"/>
      <c r="AI9" s="93"/>
      <c r="AJ9" s="93"/>
      <c r="AK9" s="93"/>
      <c r="AL9" s="93"/>
      <c r="AM9" s="93"/>
      <c r="AN9" s="93"/>
      <c r="AO9" s="93"/>
      <c r="AP9" s="93"/>
      <c r="AQ9" s="93"/>
      <c r="AR9" s="93"/>
      <c r="AS9" s="94" t="s">
        <v>1624</v>
      </c>
      <c r="AT9" s="90" t="s">
        <v>1658</v>
      </c>
      <c r="AU9" s="32"/>
      <c r="AV9" s="32"/>
      <c r="AW9" s="32"/>
      <c r="AX9" s="32"/>
      <c r="AY9" s="32"/>
    </row>
    <row r="10" spans="1:51" x14ac:dyDescent="0.2">
      <c r="A10" s="144">
        <f t="shared" si="1"/>
        <v>1</v>
      </c>
      <c r="B10" s="84" t="s">
        <v>1624</v>
      </c>
      <c r="C10" s="85" t="s">
        <v>1660</v>
      </c>
      <c r="D10" s="86" t="s">
        <v>1661</v>
      </c>
      <c r="E10" s="87">
        <f t="shared" si="4"/>
        <v>4190</v>
      </c>
      <c r="F10" s="95">
        <f t="shared" si="0"/>
        <v>2</v>
      </c>
      <c r="G10" s="145">
        <f t="shared" si="2"/>
        <v>1</v>
      </c>
      <c r="H10" s="147">
        <f t="shared" si="3"/>
        <v>1</v>
      </c>
      <c r="I10" s="89"/>
      <c r="J10" s="88">
        <v>1</v>
      </c>
      <c r="K10" s="89"/>
      <c r="L10" s="88"/>
      <c r="M10" s="89"/>
      <c r="N10" s="88"/>
      <c r="O10" s="89"/>
      <c r="P10" s="88"/>
      <c r="Q10" s="89"/>
      <c r="R10" s="88"/>
      <c r="S10" s="89"/>
      <c r="T10" s="88"/>
      <c r="U10" s="89"/>
      <c r="V10" s="88"/>
      <c r="W10" s="89"/>
      <c r="X10" s="88"/>
      <c r="Y10" s="89"/>
      <c r="Z10" s="88"/>
      <c r="AA10" s="89"/>
      <c r="AB10" s="88"/>
      <c r="AC10" s="89"/>
      <c r="AD10" s="88"/>
      <c r="AE10" s="89">
        <v>1</v>
      </c>
      <c r="AF10" s="88"/>
      <c r="AG10" s="89"/>
      <c r="AH10" s="88"/>
      <c r="AI10" s="89"/>
      <c r="AJ10" s="88"/>
      <c r="AK10" s="89"/>
      <c r="AL10" s="88"/>
      <c r="AM10" s="89"/>
      <c r="AN10" s="88"/>
      <c r="AO10" s="89"/>
      <c r="AP10" s="88"/>
      <c r="AQ10" s="89"/>
      <c r="AR10" s="88"/>
      <c r="AS10" s="84" t="s">
        <v>1624</v>
      </c>
      <c r="AT10" s="85" t="s">
        <v>1660</v>
      </c>
      <c r="AU10" s="32"/>
      <c r="AV10" s="32"/>
      <c r="AW10" s="32"/>
      <c r="AX10" s="32"/>
      <c r="AY10" s="32"/>
    </row>
    <row r="11" spans="1:51" x14ac:dyDescent="0.2">
      <c r="A11" s="144">
        <f t="shared" si="1"/>
        <v>1</v>
      </c>
      <c r="B11" s="94" t="s">
        <v>1624</v>
      </c>
      <c r="C11" s="90" t="s">
        <v>1662</v>
      </c>
      <c r="D11" s="91" t="s">
        <v>1663</v>
      </c>
      <c r="E11" s="92">
        <f t="shared" si="4"/>
        <v>4490</v>
      </c>
      <c r="F11" s="96">
        <f t="shared" si="0"/>
        <v>2</v>
      </c>
      <c r="G11" s="145">
        <f t="shared" si="2"/>
        <v>1</v>
      </c>
      <c r="H11" s="147">
        <f t="shared" si="3"/>
        <v>1</v>
      </c>
      <c r="I11" s="93"/>
      <c r="J11" s="93">
        <v>1</v>
      </c>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v>1</v>
      </c>
      <c r="AK11" s="93"/>
      <c r="AL11" s="93"/>
      <c r="AM11" s="93"/>
      <c r="AN11" s="93"/>
      <c r="AO11" s="93"/>
      <c r="AP11" s="93"/>
      <c r="AQ11" s="93"/>
      <c r="AR11" s="93"/>
      <c r="AS11" s="94" t="s">
        <v>1624</v>
      </c>
      <c r="AT11" s="90" t="s">
        <v>1662</v>
      </c>
      <c r="AU11" s="32"/>
      <c r="AV11" s="32"/>
      <c r="AW11" s="32"/>
      <c r="AX11" s="32"/>
      <c r="AY11" s="32"/>
    </row>
    <row r="12" spans="1:51" x14ac:dyDescent="0.2">
      <c r="A12" s="144">
        <f t="shared" si="1"/>
        <v>2</v>
      </c>
      <c r="B12" s="84" t="s">
        <v>1624</v>
      </c>
      <c r="C12" s="85" t="s">
        <v>511</v>
      </c>
      <c r="D12" s="86" t="s">
        <v>1625</v>
      </c>
      <c r="E12" s="87">
        <f t="shared" si="4"/>
        <v>6610</v>
      </c>
      <c r="F12" s="95">
        <f t="shared" si="0"/>
        <v>3</v>
      </c>
      <c r="G12" s="145">
        <f t="shared" si="2"/>
        <v>2</v>
      </c>
      <c r="H12" s="147">
        <f t="shared" si="3"/>
        <v>2</v>
      </c>
      <c r="I12" s="89">
        <v>1</v>
      </c>
      <c r="J12" s="88"/>
      <c r="K12" s="89">
        <v>1</v>
      </c>
      <c r="L12" s="88"/>
      <c r="M12" s="89"/>
      <c r="N12" s="88"/>
      <c r="O12" s="89"/>
      <c r="P12" s="88"/>
      <c r="Q12" s="89"/>
      <c r="R12" s="88">
        <v>1</v>
      </c>
      <c r="S12" s="89"/>
      <c r="T12" s="88"/>
      <c r="U12" s="89"/>
      <c r="V12" s="88"/>
      <c r="W12" s="89"/>
      <c r="X12" s="88"/>
      <c r="Y12" s="89"/>
      <c r="Z12" s="88"/>
      <c r="AA12" s="89"/>
      <c r="AB12" s="88"/>
      <c r="AC12" s="89"/>
      <c r="AD12" s="88"/>
      <c r="AE12" s="89"/>
      <c r="AF12" s="88"/>
      <c r="AG12" s="89"/>
      <c r="AH12" s="88"/>
      <c r="AI12" s="89"/>
      <c r="AJ12" s="88"/>
      <c r="AK12" s="89"/>
      <c r="AL12" s="88"/>
      <c r="AM12" s="89"/>
      <c r="AN12" s="88"/>
      <c r="AO12" s="89"/>
      <c r="AP12" s="88"/>
      <c r="AQ12" s="89"/>
      <c r="AR12" s="88"/>
      <c r="AS12" s="84" t="s">
        <v>1624</v>
      </c>
      <c r="AT12" s="85" t="s">
        <v>511</v>
      </c>
      <c r="AU12" s="32"/>
      <c r="AV12" s="32"/>
      <c r="AW12" s="32"/>
      <c r="AX12" s="32"/>
      <c r="AY12" s="32"/>
    </row>
    <row r="13" spans="1:51" x14ac:dyDescent="0.2">
      <c r="A13" s="144">
        <f t="shared" si="1"/>
        <v>2</v>
      </c>
      <c r="B13" s="84" t="s">
        <v>1624</v>
      </c>
      <c r="C13" s="85" t="s">
        <v>512</v>
      </c>
      <c r="D13" s="86" t="s">
        <v>1626</v>
      </c>
      <c r="E13" s="87">
        <f t="shared" si="4"/>
        <v>7780</v>
      </c>
      <c r="F13" s="95">
        <f t="shared" si="0"/>
        <v>4</v>
      </c>
      <c r="G13" s="145">
        <f t="shared" si="2"/>
        <v>3</v>
      </c>
      <c r="H13" s="147">
        <f t="shared" si="3"/>
        <v>3</v>
      </c>
      <c r="I13" s="89">
        <v>1</v>
      </c>
      <c r="J13" s="88"/>
      <c r="K13" s="89">
        <v>1</v>
      </c>
      <c r="L13" s="88"/>
      <c r="M13" s="89"/>
      <c r="N13" s="88">
        <v>1</v>
      </c>
      <c r="O13" s="89"/>
      <c r="P13" s="88"/>
      <c r="Q13" s="89"/>
      <c r="R13" s="88"/>
      <c r="S13" s="89">
        <v>1</v>
      </c>
      <c r="T13" s="88"/>
      <c r="U13" s="89"/>
      <c r="V13" s="88"/>
      <c r="W13" s="89"/>
      <c r="X13" s="88"/>
      <c r="Y13" s="89"/>
      <c r="Z13" s="88"/>
      <c r="AA13" s="89"/>
      <c r="AB13" s="88"/>
      <c r="AC13" s="89"/>
      <c r="AD13" s="88"/>
      <c r="AE13" s="89"/>
      <c r="AF13" s="88"/>
      <c r="AG13" s="89"/>
      <c r="AH13" s="88"/>
      <c r="AI13" s="89"/>
      <c r="AJ13" s="88"/>
      <c r="AK13" s="89"/>
      <c r="AL13" s="88"/>
      <c r="AM13" s="89"/>
      <c r="AN13" s="88"/>
      <c r="AO13" s="89"/>
      <c r="AP13" s="88"/>
      <c r="AQ13" s="89"/>
      <c r="AR13" s="88"/>
      <c r="AS13" s="84" t="s">
        <v>1624</v>
      </c>
      <c r="AT13" s="85" t="s">
        <v>512</v>
      </c>
      <c r="AU13" s="32"/>
      <c r="AV13" s="32"/>
      <c r="AW13" s="32"/>
      <c r="AX13" s="32"/>
      <c r="AY13" s="32"/>
    </row>
    <row r="14" spans="1:51" x14ac:dyDescent="0.2">
      <c r="A14" s="144">
        <f t="shared" si="1"/>
        <v>2</v>
      </c>
      <c r="B14" s="84" t="s">
        <v>1624</v>
      </c>
      <c r="C14" s="85" t="s">
        <v>1647</v>
      </c>
      <c r="D14" s="86" t="s">
        <v>1648</v>
      </c>
      <c r="E14" s="87">
        <f t="shared" si="4"/>
        <v>10630</v>
      </c>
      <c r="F14" s="95">
        <f t="shared" si="0"/>
        <v>4</v>
      </c>
      <c r="G14" s="145">
        <f t="shared" si="2"/>
        <v>3</v>
      </c>
      <c r="H14" s="147">
        <f t="shared" si="3"/>
        <v>3</v>
      </c>
      <c r="I14" s="89">
        <v>1</v>
      </c>
      <c r="J14" s="88"/>
      <c r="K14" s="89">
        <v>1</v>
      </c>
      <c r="L14" s="88"/>
      <c r="M14" s="89"/>
      <c r="N14" s="88"/>
      <c r="O14" s="89">
        <v>1</v>
      </c>
      <c r="P14" s="88"/>
      <c r="Q14" s="89"/>
      <c r="R14" s="88"/>
      <c r="S14" s="89">
        <v>1</v>
      </c>
      <c r="T14" s="88"/>
      <c r="U14" s="89"/>
      <c r="V14" s="88"/>
      <c r="W14" s="89"/>
      <c r="X14" s="88"/>
      <c r="Y14" s="89"/>
      <c r="Z14" s="88"/>
      <c r="AA14" s="89"/>
      <c r="AB14" s="88"/>
      <c r="AC14" s="89"/>
      <c r="AD14" s="88"/>
      <c r="AE14" s="89"/>
      <c r="AF14" s="88"/>
      <c r="AG14" s="89"/>
      <c r="AH14" s="88"/>
      <c r="AI14" s="89"/>
      <c r="AJ14" s="88"/>
      <c r="AK14" s="89"/>
      <c r="AL14" s="88"/>
      <c r="AM14" s="89"/>
      <c r="AN14" s="88"/>
      <c r="AO14" s="89"/>
      <c r="AP14" s="88"/>
      <c r="AQ14" s="89"/>
      <c r="AR14" s="88"/>
      <c r="AS14" s="84" t="s">
        <v>1624</v>
      </c>
      <c r="AT14" s="85" t="s">
        <v>1647</v>
      </c>
      <c r="AU14" s="32"/>
      <c r="AV14" s="32"/>
      <c r="AW14" s="32"/>
      <c r="AX14" s="32"/>
      <c r="AY14" s="32"/>
    </row>
    <row r="15" spans="1:51" x14ac:dyDescent="0.2">
      <c r="A15" s="144">
        <f>I15*I$2+J15*J$2+K15*K$2+L15*L$2+M15*M$2</f>
        <v>2</v>
      </c>
      <c r="B15" s="84" t="s">
        <v>1624</v>
      </c>
      <c r="C15" s="85" t="s">
        <v>2293</v>
      </c>
      <c r="D15" s="86" t="s">
        <v>2294</v>
      </c>
      <c r="E15" s="87">
        <f>I15*I$4+J15*J$4+K15*K$4+L15*L$4+M15*M$4+N15*N$4+O15*O$4+P15*P$4+Q15*Q$4+R15*R$4+S15*S$4+T15*T$4+U15*U$4+V15*V$4+W15*W$4+X15*X$4+Y15*Y$4+Z15*Z$4+AA15*AA$4+AB15*AB$4+AD15*AD$4+AE15*AE$4+AF15*AF$4+AG15*AG$4+AH15*AH$4+AI15*AI$4+AJ15*AJ$4+AK15*AK$4+AL15*AL$4+AM15*AM$4+AN15*AN$4+AO15*AO$4+AP15*AP$4+AR15*AR$4</f>
        <v>11380</v>
      </c>
      <c r="F15" s="95">
        <f>SUM(I15:AR15)</f>
        <v>4</v>
      </c>
      <c r="G15" s="145">
        <f>SUM(I15:P15)</f>
        <v>3</v>
      </c>
      <c r="H15" s="147">
        <f>Q15*Q$2+R15*R$2+S15*S$2+T15*T$2+U15*U$2+V15*V$2+W15*W$2+X15*X$2+Y15*Y$2+Z15*Z$2+AA15*AA$2+AB15*AB$2+AC15*AC$2+AD15*AD$2+AE15*AE$2+AF15*AF$2+AG15*AG$2+AH15*AH$2+AI15*AI$2+AJ15*AJ$2+AK15*AK$2+AL15*AL$2+AM15*AM$2+AN15*AN$2+AO15*AO$2+AP15*AP$2+AQ15*AQ$2+AR15*AR$2</f>
        <v>3</v>
      </c>
      <c r="I15" s="89">
        <v>1</v>
      </c>
      <c r="J15" s="88"/>
      <c r="K15" s="89">
        <v>1</v>
      </c>
      <c r="L15" s="88"/>
      <c r="M15" s="89"/>
      <c r="N15" s="88"/>
      <c r="O15" s="89"/>
      <c r="P15" s="88">
        <v>1</v>
      </c>
      <c r="Q15" s="89"/>
      <c r="R15" s="88"/>
      <c r="S15" s="89">
        <v>1</v>
      </c>
      <c r="T15" s="88"/>
      <c r="U15" s="89"/>
      <c r="V15" s="88"/>
      <c r="W15" s="89"/>
      <c r="X15" s="88"/>
      <c r="Y15" s="89"/>
      <c r="Z15" s="88"/>
      <c r="AA15" s="89"/>
      <c r="AB15" s="88"/>
      <c r="AC15" s="89"/>
      <c r="AD15" s="88"/>
      <c r="AE15" s="89"/>
      <c r="AF15" s="88"/>
      <c r="AG15" s="89"/>
      <c r="AH15" s="88"/>
      <c r="AI15" s="89"/>
      <c r="AJ15" s="88"/>
      <c r="AK15" s="89"/>
      <c r="AL15" s="88"/>
      <c r="AM15" s="89"/>
      <c r="AN15" s="88"/>
      <c r="AO15" s="89"/>
      <c r="AP15" s="88"/>
      <c r="AQ15" s="89"/>
      <c r="AR15" s="88"/>
      <c r="AS15" s="84" t="s">
        <v>1624</v>
      </c>
      <c r="AT15" s="85" t="s">
        <v>1647</v>
      </c>
      <c r="AU15" s="32"/>
      <c r="AV15" s="32"/>
      <c r="AW15" s="32"/>
      <c r="AX15" s="32"/>
      <c r="AY15" s="32"/>
    </row>
    <row r="16" spans="1:51" x14ac:dyDescent="0.2">
      <c r="A16" s="144">
        <f t="shared" si="1"/>
        <v>2</v>
      </c>
      <c r="B16" s="94" t="s">
        <v>1624</v>
      </c>
      <c r="C16" s="90" t="s">
        <v>1664</v>
      </c>
      <c r="D16" s="91" t="s">
        <v>1665</v>
      </c>
      <c r="E16" s="92">
        <f t="shared" si="4"/>
        <v>7110</v>
      </c>
      <c r="F16" s="96">
        <f t="shared" si="0"/>
        <v>3</v>
      </c>
      <c r="G16" s="145">
        <f t="shared" si="2"/>
        <v>2</v>
      </c>
      <c r="H16" s="147">
        <f t="shared" si="3"/>
        <v>2</v>
      </c>
      <c r="I16" s="93">
        <v>1</v>
      </c>
      <c r="J16" s="93"/>
      <c r="K16" s="93">
        <v>1</v>
      </c>
      <c r="L16" s="93"/>
      <c r="M16" s="93"/>
      <c r="N16" s="93"/>
      <c r="O16" s="93"/>
      <c r="P16" s="93"/>
      <c r="Q16" s="93"/>
      <c r="R16" s="93"/>
      <c r="S16" s="93"/>
      <c r="T16" s="93"/>
      <c r="U16" s="93"/>
      <c r="V16" s="93"/>
      <c r="W16" s="93"/>
      <c r="X16" s="93"/>
      <c r="Y16" s="93"/>
      <c r="Z16" s="93"/>
      <c r="AA16" s="93">
        <v>1</v>
      </c>
      <c r="AB16" s="93"/>
      <c r="AC16" s="93"/>
      <c r="AD16" s="93"/>
      <c r="AE16" s="93"/>
      <c r="AF16" s="93"/>
      <c r="AG16" s="93"/>
      <c r="AH16" s="93"/>
      <c r="AI16" s="93"/>
      <c r="AJ16" s="93"/>
      <c r="AK16" s="93"/>
      <c r="AL16" s="93"/>
      <c r="AM16" s="93"/>
      <c r="AN16" s="93"/>
      <c r="AO16" s="93"/>
      <c r="AP16" s="93"/>
      <c r="AQ16" s="93"/>
      <c r="AR16" s="93"/>
      <c r="AS16" s="94" t="s">
        <v>1624</v>
      </c>
      <c r="AT16" s="90" t="s">
        <v>1664</v>
      </c>
      <c r="AU16" s="32"/>
      <c r="AV16" s="32"/>
      <c r="AW16" s="32"/>
      <c r="AX16" s="32"/>
      <c r="AY16" s="32"/>
    </row>
    <row r="17" spans="1:51" x14ac:dyDescent="0.2">
      <c r="A17" s="144">
        <f t="shared" si="1"/>
        <v>2</v>
      </c>
      <c r="B17" s="84" t="s">
        <v>1624</v>
      </c>
      <c r="C17" s="85" t="s">
        <v>1666</v>
      </c>
      <c r="D17" s="86" t="s">
        <v>1667</v>
      </c>
      <c r="E17" s="87">
        <f t="shared" si="4"/>
        <v>7100</v>
      </c>
      <c r="F17" s="95">
        <f t="shared" si="0"/>
        <v>3</v>
      </c>
      <c r="G17" s="145">
        <f t="shared" si="2"/>
        <v>2</v>
      </c>
      <c r="H17" s="147">
        <f t="shared" si="3"/>
        <v>2</v>
      </c>
      <c r="I17" s="89">
        <v>1</v>
      </c>
      <c r="J17" s="88"/>
      <c r="K17" s="89">
        <v>1</v>
      </c>
      <c r="L17" s="88"/>
      <c r="M17" s="89"/>
      <c r="N17" s="88"/>
      <c r="O17" s="89"/>
      <c r="P17" s="88"/>
      <c r="Q17" s="89"/>
      <c r="R17" s="88"/>
      <c r="S17" s="89"/>
      <c r="T17" s="88"/>
      <c r="U17" s="89"/>
      <c r="V17" s="88"/>
      <c r="W17" s="89">
        <v>1</v>
      </c>
      <c r="X17" s="88"/>
      <c r="Y17" s="89"/>
      <c r="Z17" s="88"/>
      <c r="AA17" s="89"/>
      <c r="AB17" s="88"/>
      <c r="AC17" s="89"/>
      <c r="AD17" s="88"/>
      <c r="AE17" s="89"/>
      <c r="AF17" s="88"/>
      <c r="AG17" s="89"/>
      <c r="AH17" s="88"/>
      <c r="AI17" s="89"/>
      <c r="AJ17" s="88"/>
      <c r="AK17" s="89"/>
      <c r="AL17" s="88"/>
      <c r="AM17" s="89"/>
      <c r="AN17" s="88"/>
      <c r="AO17" s="89"/>
      <c r="AP17" s="88"/>
      <c r="AQ17" s="89"/>
      <c r="AR17" s="88"/>
      <c r="AS17" s="84" t="s">
        <v>1624</v>
      </c>
      <c r="AT17" s="85" t="s">
        <v>1666</v>
      </c>
      <c r="AU17" s="32"/>
      <c r="AV17" s="32"/>
      <c r="AW17" s="32"/>
      <c r="AX17" s="32"/>
      <c r="AY17" s="32"/>
    </row>
    <row r="18" spans="1:51" x14ac:dyDescent="0.2">
      <c r="A18" s="144">
        <f t="shared" si="1"/>
        <v>2</v>
      </c>
      <c r="B18" s="94" t="s">
        <v>1624</v>
      </c>
      <c r="C18" s="90" t="s">
        <v>514</v>
      </c>
      <c r="D18" s="91" t="s">
        <v>2167</v>
      </c>
      <c r="E18" s="92">
        <f t="shared" si="4"/>
        <v>6210</v>
      </c>
      <c r="F18" s="96">
        <f t="shared" si="0"/>
        <v>3</v>
      </c>
      <c r="G18" s="145">
        <f t="shared" si="2"/>
        <v>2</v>
      </c>
      <c r="H18" s="147">
        <f t="shared" si="3"/>
        <v>2</v>
      </c>
      <c r="I18" s="93">
        <v>1</v>
      </c>
      <c r="J18" s="93"/>
      <c r="K18" s="93">
        <v>1</v>
      </c>
      <c r="L18" s="93"/>
      <c r="M18" s="93"/>
      <c r="N18" s="93"/>
      <c r="O18" s="93"/>
      <c r="P18" s="93"/>
      <c r="Q18" s="93"/>
      <c r="R18" s="93"/>
      <c r="S18" s="93"/>
      <c r="T18" s="93"/>
      <c r="U18" s="93"/>
      <c r="V18" s="93"/>
      <c r="W18" s="93"/>
      <c r="X18" s="93"/>
      <c r="Y18" s="93"/>
      <c r="Z18" s="93"/>
      <c r="AA18" s="93"/>
      <c r="AB18" s="93"/>
      <c r="AC18" s="93"/>
      <c r="AD18" s="93"/>
      <c r="AE18" s="93"/>
      <c r="AF18" s="93">
        <v>1</v>
      </c>
      <c r="AG18" s="93"/>
      <c r="AH18" s="93"/>
      <c r="AI18" s="93"/>
      <c r="AJ18" s="93"/>
      <c r="AK18" s="93"/>
      <c r="AL18" s="93"/>
      <c r="AM18" s="93"/>
      <c r="AN18" s="93"/>
      <c r="AO18" s="93"/>
      <c r="AP18" s="93"/>
      <c r="AQ18" s="93"/>
      <c r="AR18" s="93"/>
      <c r="AS18" s="94" t="s">
        <v>1624</v>
      </c>
      <c r="AT18" s="90" t="s">
        <v>1668</v>
      </c>
      <c r="AU18" s="32"/>
      <c r="AV18" s="32"/>
      <c r="AW18" s="32"/>
      <c r="AX18" s="32"/>
      <c r="AY18" s="32"/>
    </row>
    <row r="19" spans="1:51" x14ac:dyDescent="0.2">
      <c r="A19" s="144">
        <f t="shared" si="1"/>
        <v>2</v>
      </c>
      <c r="B19" s="84" t="s">
        <v>1624</v>
      </c>
      <c r="C19" s="85" t="s">
        <v>1669</v>
      </c>
      <c r="D19" s="86" t="s">
        <v>1670</v>
      </c>
      <c r="E19" s="87">
        <f t="shared" si="4"/>
        <v>6520</v>
      </c>
      <c r="F19" s="95">
        <f t="shared" si="0"/>
        <v>3</v>
      </c>
      <c r="G19" s="145">
        <f t="shared" si="2"/>
        <v>2</v>
      </c>
      <c r="H19" s="147">
        <f t="shared" si="3"/>
        <v>2</v>
      </c>
      <c r="I19" s="89">
        <v>1</v>
      </c>
      <c r="J19" s="88"/>
      <c r="K19" s="89">
        <v>1</v>
      </c>
      <c r="L19" s="88"/>
      <c r="M19" s="89"/>
      <c r="N19" s="88"/>
      <c r="O19" s="89"/>
      <c r="P19" s="88"/>
      <c r="Q19" s="89"/>
      <c r="R19" s="88"/>
      <c r="S19" s="89"/>
      <c r="T19" s="88"/>
      <c r="U19" s="89"/>
      <c r="V19" s="88"/>
      <c r="W19" s="89"/>
      <c r="X19" s="88"/>
      <c r="Y19" s="89"/>
      <c r="Z19" s="88"/>
      <c r="AA19" s="89"/>
      <c r="AB19" s="88"/>
      <c r="AC19" s="89"/>
      <c r="AD19" s="88"/>
      <c r="AE19" s="89"/>
      <c r="AF19" s="88"/>
      <c r="AG19" s="89"/>
      <c r="AH19" s="88"/>
      <c r="AI19" s="89"/>
      <c r="AJ19" s="88"/>
      <c r="AK19" s="89"/>
      <c r="AL19" s="88"/>
      <c r="AM19" s="89"/>
      <c r="AN19" s="88"/>
      <c r="AO19" s="89">
        <v>1</v>
      </c>
      <c r="AP19" s="88"/>
      <c r="AQ19" s="89"/>
      <c r="AR19" s="88"/>
      <c r="AS19" s="84" t="s">
        <v>1624</v>
      </c>
      <c r="AT19" s="85" t="s">
        <v>1669</v>
      </c>
      <c r="AU19" s="32"/>
      <c r="AV19" s="32"/>
      <c r="AW19" s="32"/>
      <c r="AX19" s="32"/>
      <c r="AY19" s="32"/>
    </row>
    <row r="20" spans="1:51" x14ac:dyDescent="0.2">
      <c r="A20" s="144">
        <f t="shared" si="1"/>
        <v>2</v>
      </c>
      <c r="B20" s="94" t="s">
        <v>1624</v>
      </c>
      <c r="C20" s="90" t="s">
        <v>1671</v>
      </c>
      <c r="D20" s="91" t="s">
        <v>1672</v>
      </c>
      <c r="E20" s="92">
        <f t="shared" si="4"/>
        <v>6590</v>
      </c>
      <c r="F20" s="96">
        <f t="shared" si="0"/>
        <v>3</v>
      </c>
      <c r="G20" s="145">
        <f t="shared" si="2"/>
        <v>2</v>
      </c>
      <c r="H20" s="147">
        <f t="shared" si="3"/>
        <v>2</v>
      </c>
      <c r="I20" s="93">
        <v>1</v>
      </c>
      <c r="J20" s="93"/>
      <c r="K20" s="93">
        <v>1</v>
      </c>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v>1</v>
      </c>
      <c r="AL20" s="93"/>
      <c r="AM20" s="93"/>
      <c r="AN20" s="93"/>
      <c r="AO20" s="93"/>
      <c r="AP20" s="93"/>
      <c r="AQ20" s="93"/>
      <c r="AR20" s="93"/>
      <c r="AS20" s="94" t="s">
        <v>1624</v>
      </c>
      <c r="AT20" s="90" t="s">
        <v>1671</v>
      </c>
      <c r="AU20" s="32"/>
      <c r="AV20" s="32"/>
      <c r="AW20" s="32"/>
      <c r="AX20" s="32"/>
      <c r="AY20" s="32"/>
    </row>
    <row r="21" spans="1:51" x14ac:dyDescent="0.2">
      <c r="A21" s="144">
        <f t="shared" si="1"/>
        <v>3</v>
      </c>
      <c r="B21" s="84" t="s">
        <v>1624</v>
      </c>
      <c r="C21" s="85" t="s">
        <v>278</v>
      </c>
      <c r="D21" s="86" t="s">
        <v>1676</v>
      </c>
      <c r="E21" s="87">
        <f t="shared" si="4"/>
        <v>6640</v>
      </c>
      <c r="F21" s="95">
        <f t="shared" si="0"/>
        <v>3</v>
      </c>
      <c r="G21" s="145">
        <f t="shared" si="2"/>
        <v>2</v>
      </c>
      <c r="H21" s="147">
        <f t="shared" si="3"/>
        <v>2</v>
      </c>
      <c r="I21" s="89">
        <v>1</v>
      </c>
      <c r="J21" s="88"/>
      <c r="K21" s="89"/>
      <c r="L21" s="88">
        <v>1</v>
      </c>
      <c r="M21" s="89"/>
      <c r="N21" s="88"/>
      <c r="O21" s="89"/>
      <c r="P21" s="88"/>
      <c r="Q21" s="89"/>
      <c r="R21" s="88">
        <v>1</v>
      </c>
      <c r="S21" s="89"/>
      <c r="T21" s="88"/>
      <c r="U21" s="89"/>
      <c r="V21" s="88"/>
      <c r="W21" s="89"/>
      <c r="X21" s="88"/>
      <c r="Y21" s="89"/>
      <c r="Z21" s="88"/>
      <c r="AA21" s="89"/>
      <c r="AB21" s="88"/>
      <c r="AC21" s="89"/>
      <c r="AD21" s="88"/>
      <c r="AE21" s="89"/>
      <c r="AF21" s="88"/>
      <c r="AG21" s="89"/>
      <c r="AH21" s="88"/>
      <c r="AI21" s="89"/>
      <c r="AJ21" s="88"/>
      <c r="AK21" s="89"/>
      <c r="AL21" s="88"/>
      <c r="AM21" s="89"/>
      <c r="AN21" s="88"/>
      <c r="AO21" s="89"/>
      <c r="AP21" s="88"/>
      <c r="AQ21" s="89"/>
      <c r="AR21" s="88"/>
      <c r="AS21" s="84" t="s">
        <v>1624</v>
      </c>
      <c r="AT21" s="85" t="s">
        <v>278</v>
      </c>
      <c r="AU21" s="32"/>
      <c r="AV21" s="32"/>
      <c r="AW21" s="32"/>
      <c r="AX21" s="32"/>
      <c r="AY21" s="32"/>
    </row>
    <row r="22" spans="1:51" x14ac:dyDescent="0.2">
      <c r="A22" s="144">
        <f t="shared" si="1"/>
        <v>3</v>
      </c>
      <c r="B22" s="84" t="s">
        <v>1624</v>
      </c>
      <c r="C22" s="85" t="s">
        <v>1677</v>
      </c>
      <c r="D22" s="86" t="s">
        <v>1678</v>
      </c>
      <c r="E22" s="87">
        <f t="shared" si="4"/>
        <v>7810</v>
      </c>
      <c r="F22" s="95">
        <f t="shared" si="0"/>
        <v>4</v>
      </c>
      <c r="G22" s="145">
        <f t="shared" si="2"/>
        <v>3</v>
      </c>
      <c r="H22" s="147">
        <f t="shared" si="3"/>
        <v>3</v>
      </c>
      <c r="I22" s="89">
        <v>1</v>
      </c>
      <c r="J22" s="88"/>
      <c r="K22" s="89"/>
      <c r="L22" s="88">
        <v>1</v>
      </c>
      <c r="M22" s="89"/>
      <c r="N22" s="88">
        <v>1</v>
      </c>
      <c r="O22" s="89"/>
      <c r="P22" s="88"/>
      <c r="Q22" s="89"/>
      <c r="R22" s="88"/>
      <c r="S22" s="89">
        <v>1</v>
      </c>
      <c r="T22" s="88"/>
      <c r="U22" s="89"/>
      <c r="V22" s="88"/>
      <c r="W22" s="89"/>
      <c r="X22" s="88"/>
      <c r="Y22" s="89"/>
      <c r="Z22" s="88"/>
      <c r="AA22" s="89"/>
      <c r="AB22" s="88"/>
      <c r="AC22" s="89"/>
      <c r="AD22" s="88"/>
      <c r="AE22" s="89"/>
      <c r="AF22" s="88"/>
      <c r="AG22" s="89"/>
      <c r="AH22" s="88"/>
      <c r="AI22" s="89"/>
      <c r="AJ22" s="88"/>
      <c r="AK22" s="89"/>
      <c r="AL22" s="88"/>
      <c r="AM22" s="89"/>
      <c r="AN22" s="88"/>
      <c r="AO22" s="89"/>
      <c r="AP22" s="88"/>
      <c r="AQ22" s="89"/>
      <c r="AR22" s="88"/>
      <c r="AS22" s="84" t="s">
        <v>1624</v>
      </c>
      <c r="AT22" s="85" t="s">
        <v>1677</v>
      </c>
      <c r="AU22" s="32"/>
      <c r="AV22" s="32"/>
      <c r="AW22" s="32"/>
      <c r="AX22" s="32"/>
      <c r="AY22" s="32"/>
    </row>
    <row r="23" spans="1:51" x14ac:dyDescent="0.2">
      <c r="A23" s="144">
        <f t="shared" si="1"/>
        <v>3</v>
      </c>
      <c r="B23" s="84" t="s">
        <v>1624</v>
      </c>
      <c r="C23" s="85" t="s">
        <v>1679</v>
      </c>
      <c r="D23" s="86" t="s">
        <v>1680</v>
      </c>
      <c r="E23" s="87">
        <f t="shared" si="4"/>
        <v>10660</v>
      </c>
      <c r="F23" s="95">
        <f t="shared" si="0"/>
        <v>4</v>
      </c>
      <c r="G23" s="145">
        <f t="shared" si="2"/>
        <v>3</v>
      </c>
      <c r="H23" s="147">
        <f t="shared" si="3"/>
        <v>3</v>
      </c>
      <c r="I23" s="89">
        <v>1</v>
      </c>
      <c r="J23" s="88"/>
      <c r="K23" s="89"/>
      <c r="L23" s="88">
        <v>1</v>
      </c>
      <c r="M23" s="89"/>
      <c r="N23" s="88"/>
      <c r="O23" s="89">
        <v>1</v>
      </c>
      <c r="P23" s="88"/>
      <c r="Q23" s="89"/>
      <c r="R23" s="88"/>
      <c r="S23" s="89">
        <v>1</v>
      </c>
      <c r="T23" s="88"/>
      <c r="U23" s="89"/>
      <c r="V23" s="88"/>
      <c r="W23" s="89"/>
      <c r="X23" s="88"/>
      <c r="Y23" s="89"/>
      <c r="Z23" s="88"/>
      <c r="AA23" s="89"/>
      <c r="AB23" s="88"/>
      <c r="AC23" s="89"/>
      <c r="AD23" s="88"/>
      <c r="AE23" s="89"/>
      <c r="AF23" s="88"/>
      <c r="AG23" s="89"/>
      <c r="AH23" s="88"/>
      <c r="AI23" s="89"/>
      <c r="AJ23" s="88"/>
      <c r="AK23" s="89"/>
      <c r="AL23" s="88"/>
      <c r="AM23" s="89"/>
      <c r="AN23" s="88"/>
      <c r="AO23" s="89"/>
      <c r="AP23" s="88"/>
      <c r="AQ23" s="89"/>
      <c r="AR23" s="88"/>
      <c r="AS23" s="84" t="s">
        <v>1624</v>
      </c>
      <c r="AT23" s="85" t="s">
        <v>1679</v>
      </c>
      <c r="AU23" s="32"/>
      <c r="AV23" s="32"/>
      <c r="AW23" s="32"/>
      <c r="AX23" s="32"/>
      <c r="AY23" s="32"/>
    </row>
    <row r="24" spans="1:51" x14ac:dyDescent="0.2">
      <c r="A24" s="144">
        <f>I24*I$2+J24*J$2+K24*K$2+L24*L$2+M24*M$2</f>
        <v>3</v>
      </c>
      <c r="B24" s="84" t="s">
        <v>1624</v>
      </c>
      <c r="C24" s="85" t="s">
        <v>2295</v>
      </c>
      <c r="D24" s="86" t="s">
        <v>2296</v>
      </c>
      <c r="E24" s="87">
        <f>I24*I$4+J24*J$4+K24*K$4+L24*L$4+M24*M$4+N24*N$4+O24*O$4+P24*P$4+Q24*Q$4+R24*R$4+S24*S$4+T24*T$4+U24*U$4+V24*V$4+W24*W$4+X24*X$4+Y24*Y$4+Z24*Z$4+AA24*AA$4+AB24*AB$4+AD24*AD$4+AE24*AE$4+AF24*AF$4+AG24*AG$4+AH24*AH$4+AI24*AI$4+AJ24*AJ$4+AK24*AK$4+AL24*AL$4+AM24*AM$4+AN24*AN$4+AO24*AO$4+AP24*AP$4+AR24*AR$4</f>
        <v>11410</v>
      </c>
      <c r="F24" s="95">
        <f>SUM(I24:AR24)</f>
        <v>4</v>
      </c>
      <c r="G24" s="145">
        <f>SUM(I24:P24)</f>
        <v>3</v>
      </c>
      <c r="H24" s="147">
        <f>Q24*Q$2+R24*R$2+S24*S$2+T24*T$2+U24*U$2+V24*V$2+W24*W$2+X24*X$2+Y24*Y$2+Z24*Z$2+AA24*AA$2+AB24*AB$2+AC24*AC$2+AD24*AD$2+AE24*AE$2+AF24*AF$2+AG24*AG$2+AH24*AH$2+AI24*AI$2+AJ24*AJ$2+AK24*AK$2+AL24*AL$2+AM24*AM$2+AN24*AN$2+AO24*AO$2+AP24*AP$2+AQ24*AQ$2+AR24*AR$2</f>
        <v>3</v>
      </c>
      <c r="I24" s="89">
        <v>1</v>
      </c>
      <c r="J24" s="88"/>
      <c r="K24" s="89"/>
      <c r="L24" s="88">
        <v>1</v>
      </c>
      <c r="M24" s="89"/>
      <c r="N24" s="88"/>
      <c r="O24" s="89"/>
      <c r="P24" s="88">
        <v>1</v>
      </c>
      <c r="Q24" s="89"/>
      <c r="R24" s="88"/>
      <c r="S24" s="89">
        <v>1</v>
      </c>
      <c r="T24" s="88"/>
      <c r="U24" s="89"/>
      <c r="V24" s="88"/>
      <c r="W24" s="89"/>
      <c r="X24" s="88"/>
      <c r="Y24" s="89"/>
      <c r="Z24" s="88"/>
      <c r="AA24" s="89"/>
      <c r="AB24" s="88"/>
      <c r="AC24" s="89"/>
      <c r="AD24" s="88"/>
      <c r="AE24" s="89"/>
      <c r="AF24" s="88"/>
      <c r="AG24" s="89"/>
      <c r="AH24" s="88"/>
      <c r="AI24" s="89"/>
      <c r="AJ24" s="88"/>
      <c r="AK24" s="89"/>
      <c r="AL24" s="88"/>
      <c r="AM24" s="89"/>
      <c r="AN24" s="88"/>
      <c r="AO24" s="89"/>
      <c r="AP24" s="88"/>
      <c r="AQ24" s="89"/>
      <c r="AR24" s="88"/>
      <c r="AS24" s="84" t="s">
        <v>1624</v>
      </c>
      <c r="AT24" s="85" t="s">
        <v>1679</v>
      </c>
      <c r="AU24" s="32"/>
      <c r="AV24" s="32"/>
      <c r="AW24" s="32"/>
      <c r="AX24" s="32"/>
      <c r="AY24" s="32"/>
    </row>
    <row r="25" spans="1:51" x14ac:dyDescent="0.2">
      <c r="A25" s="144">
        <f t="shared" si="1"/>
        <v>3</v>
      </c>
      <c r="B25" s="94" t="s">
        <v>1624</v>
      </c>
      <c r="C25" s="90" t="s">
        <v>1681</v>
      </c>
      <c r="D25" s="91" t="s">
        <v>1682</v>
      </c>
      <c r="E25" s="92">
        <f t="shared" si="4"/>
        <v>7140</v>
      </c>
      <c r="F25" s="96">
        <f t="shared" si="0"/>
        <v>3</v>
      </c>
      <c r="G25" s="145">
        <f t="shared" si="2"/>
        <v>2</v>
      </c>
      <c r="H25" s="147">
        <f t="shared" si="3"/>
        <v>2</v>
      </c>
      <c r="I25" s="93">
        <v>1</v>
      </c>
      <c r="J25" s="93"/>
      <c r="K25" s="93"/>
      <c r="L25" s="93">
        <v>1</v>
      </c>
      <c r="M25" s="93"/>
      <c r="N25" s="93"/>
      <c r="O25" s="93"/>
      <c r="P25" s="93"/>
      <c r="Q25" s="93"/>
      <c r="R25" s="93"/>
      <c r="S25" s="93"/>
      <c r="T25" s="93"/>
      <c r="U25" s="93"/>
      <c r="V25" s="93"/>
      <c r="W25" s="93"/>
      <c r="X25" s="93"/>
      <c r="Y25" s="93"/>
      <c r="Z25" s="93"/>
      <c r="AA25" s="93">
        <v>1</v>
      </c>
      <c r="AB25" s="93"/>
      <c r="AC25" s="93"/>
      <c r="AD25" s="93"/>
      <c r="AE25" s="93"/>
      <c r="AF25" s="93"/>
      <c r="AG25" s="93"/>
      <c r="AH25" s="93"/>
      <c r="AI25" s="93"/>
      <c r="AJ25" s="93"/>
      <c r="AK25" s="93"/>
      <c r="AL25" s="93"/>
      <c r="AM25" s="93"/>
      <c r="AN25" s="93"/>
      <c r="AO25" s="93"/>
      <c r="AP25" s="93"/>
      <c r="AQ25" s="93"/>
      <c r="AR25" s="93"/>
      <c r="AS25" s="94" t="s">
        <v>1624</v>
      </c>
      <c r="AT25" s="90" t="s">
        <v>1681</v>
      </c>
      <c r="AU25" s="32"/>
      <c r="AV25" s="32"/>
      <c r="AW25" s="32"/>
      <c r="AX25" s="32"/>
      <c r="AY25" s="32"/>
    </row>
    <row r="26" spans="1:51" x14ac:dyDescent="0.2">
      <c r="A26" s="144">
        <f t="shared" si="1"/>
        <v>3</v>
      </c>
      <c r="B26" s="84" t="s">
        <v>1624</v>
      </c>
      <c r="C26" s="85" t="s">
        <v>1683</v>
      </c>
      <c r="D26" s="86" t="s">
        <v>1684</v>
      </c>
      <c r="E26" s="87">
        <f t="shared" si="4"/>
        <v>7130</v>
      </c>
      <c r="F26" s="95">
        <f t="shared" si="0"/>
        <v>3</v>
      </c>
      <c r="G26" s="145">
        <f t="shared" si="2"/>
        <v>2</v>
      </c>
      <c r="H26" s="147">
        <f t="shared" si="3"/>
        <v>2</v>
      </c>
      <c r="I26" s="89">
        <v>1</v>
      </c>
      <c r="J26" s="88"/>
      <c r="K26" s="89"/>
      <c r="L26" s="88">
        <v>1</v>
      </c>
      <c r="M26" s="89"/>
      <c r="N26" s="88"/>
      <c r="O26" s="89"/>
      <c r="P26" s="88"/>
      <c r="Q26" s="89"/>
      <c r="R26" s="88"/>
      <c r="S26" s="89"/>
      <c r="T26" s="88"/>
      <c r="U26" s="89"/>
      <c r="V26" s="88"/>
      <c r="W26" s="89">
        <v>1</v>
      </c>
      <c r="X26" s="88"/>
      <c r="Y26" s="89"/>
      <c r="Z26" s="88"/>
      <c r="AA26" s="89"/>
      <c r="AB26" s="88"/>
      <c r="AC26" s="89"/>
      <c r="AD26" s="88"/>
      <c r="AE26" s="89"/>
      <c r="AF26" s="88"/>
      <c r="AG26" s="89"/>
      <c r="AH26" s="88"/>
      <c r="AI26" s="89"/>
      <c r="AJ26" s="88"/>
      <c r="AK26" s="89"/>
      <c r="AL26" s="88"/>
      <c r="AM26" s="89"/>
      <c r="AN26" s="88"/>
      <c r="AO26" s="89"/>
      <c r="AP26" s="88"/>
      <c r="AQ26" s="89"/>
      <c r="AR26" s="88"/>
      <c r="AS26" s="84" t="s">
        <v>1624</v>
      </c>
      <c r="AT26" s="85" t="s">
        <v>1683</v>
      </c>
      <c r="AU26" s="32"/>
      <c r="AV26" s="32"/>
      <c r="AW26" s="32"/>
      <c r="AX26" s="32"/>
      <c r="AY26" s="32"/>
    </row>
    <row r="27" spans="1:51" x14ac:dyDescent="0.2">
      <c r="A27" s="144">
        <f t="shared" si="1"/>
        <v>3</v>
      </c>
      <c r="B27" s="94" t="s">
        <v>1624</v>
      </c>
      <c r="C27" s="90" t="s">
        <v>1685</v>
      </c>
      <c r="D27" s="91" t="s">
        <v>2168</v>
      </c>
      <c r="E27" s="92">
        <f t="shared" si="4"/>
        <v>6240</v>
      </c>
      <c r="F27" s="96">
        <f t="shared" si="0"/>
        <v>3</v>
      </c>
      <c r="G27" s="145">
        <f t="shared" si="2"/>
        <v>2</v>
      </c>
      <c r="H27" s="147">
        <f t="shared" si="3"/>
        <v>2</v>
      </c>
      <c r="I27" s="93">
        <v>1</v>
      </c>
      <c r="J27" s="93"/>
      <c r="K27" s="93"/>
      <c r="L27" s="93">
        <v>1</v>
      </c>
      <c r="M27" s="93"/>
      <c r="N27" s="93"/>
      <c r="O27" s="93"/>
      <c r="P27" s="93"/>
      <c r="Q27" s="93"/>
      <c r="R27" s="93"/>
      <c r="S27" s="93"/>
      <c r="T27" s="93"/>
      <c r="U27" s="93"/>
      <c r="V27" s="93"/>
      <c r="W27" s="93"/>
      <c r="X27" s="93"/>
      <c r="Y27" s="93"/>
      <c r="Z27" s="93"/>
      <c r="AA27" s="93"/>
      <c r="AB27" s="93"/>
      <c r="AC27" s="93"/>
      <c r="AD27" s="93"/>
      <c r="AE27" s="93"/>
      <c r="AF27" s="93">
        <v>1</v>
      </c>
      <c r="AG27" s="93"/>
      <c r="AH27" s="93"/>
      <c r="AI27" s="93"/>
      <c r="AJ27" s="93"/>
      <c r="AK27" s="93"/>
      <c r="AL27" s="93"/>
      <c r="AM27" s="93"/>
      <c r="AN27" s="93"/>
      <c r="AO27" s="93"/>
      <c r="AP27" s="93"/>
      <c r="AQ27" s="93"/>
      <c r="AR27" s="93"/>
      <c r="AS27" s="94" t="s">
        <v>1624</v>
      </c>
      <c r="AT27" s="90" t="s">
        <v>1686</v>
      </c>
      <c r="AU27" s="32"/>
      <c r="AV27" s="32"/>
      <c r="AW27" s="32"/>
      <c r="AX27" s="32"/>
      <c r="AY27" s="32"/>
    </row>
    <row r="28" spans="1:51" x14ac:dyDescent="0.2">
      <c r="A28" s="144">
        <f t="shared" si="1"/>
        <v>3</v>
      </c>
      <c r="B28" s="84" t="s">
        <v>1624</v>
      </c>
      <c r="C28" s="85" t="s">
        <v>1687</v>
      </c>
      <c r="D28" s="86" t="s">
        <v>1688</v>
      </c>
      <c r="E28" s="87">
        <f t="shared" si="4"/>
        <v>6550</v>
      </c>
      <c r="F28" s="95">
        <f t="shared" si="0"/>
        <v>3</v>
      </c>
      <c r="G28" s="145">
        <f t="shared" si="2"/>
        <v>2</v>
      </c>
      <c r="H28" s="147">
        <f t="shared" si="3"/>
        <v>2</v>
      </c>
      <c r="I28" s="89">
        <v>1</v>
      </c>
      <c r="J28" s="88"/>
      <c r="K28" s="89"/>
      <c r="L28" s="88">
        <v>1</v>
      </c>
      <c r="M28" s="89"/>
      <c r="N28" s="88"/>
      <c r="O28" s="89"/>
      <c r="P28" s="88"/>
      <c r="Q28" s="89"/>
      <c r="R28" s="88"/>
      <c r="S28" s="89"/>
      <c r="T28" s="88"/>
      <c r="U28" s="89"/>
      <c r="V28" s="88"/>
      <c r="W28" s="89"/>
      <c r="X28" s="88"/>
      <c r="Y28" s="89"/>
      <c r="Z28" s="88"/>
      <c r="AA28" s="89"/>
      <c r="AB28" s="88"/>
      <c r="AC28" s="89"/>
      <c r="AD28" s="88"/>
      <c r="AE28" s="89"/>
      <c r="AF28" s="88"/>
      <c r="AG28" s="89"/>
      <c r="AH28" s="88"/>
      <c r="AI28" s="89"/>
      <c r="AJ28" s="88"/>
      <c r="AK28" s="89"/>
      <c r="AL28" s="88"/>
      <c r="AM28" s="89"/>
      <c r="AN28" s="88"/>
      <c r="AO28" s="89">
        <v>1</v>
      </c>
      <c r="AP28" s="88"/>
      <c r="AQ28" s="89"/>
      <c r="AR28" s="88"/>
      <c r="AS28" s="84" t="s">
        <v>1624</v>
      </c>
      <c r="AT28" s="85" t="s">
        <v>1687</v>
      </c>
      <c r="AU28" s="32"/>
      <c r="AV28" s="32"/>
      <c r="AW28" s="32"/>
      <c r="AX28" s="32"/>
      <c r="AY28" s="32"/>
    </row>
    <row r="29" spans="1:51" x14ac:dyDescent="0.2">
      <c r="A29" s="144">
        <f t="shared" si="1"/>
        <v>3</v>
      </c>
      <c r="B29" s="94" t="s">
        <v>1624</v>
      </c>
      <c r="C29" s="90" t="s">
        <v>1689</v>
      </c>
      <c r="D29" s="91" t="s">
        <v>1690</v>
      </c>
      <c r="E29" s="92">
        <f t="shared" si="4"/>
        <v>6620</v>
      </c>
      <c r="F29" s="96">
        <f t="shared" si="0"/>
        <v>3</v>
      </c>
      <c r="G29" s="145">
        <f t="shared" si="2"/>
        <v>2</v>
      </c>
      <c r="H29" s="147">
        <f t="shared" si="3"/>
        <v>2</v>
      </c>
      <c r="I29" s="93">
        <v>1</v>
      </c>
      <c r="J29" s="93"/>
      <c r="K29" s="93"/>
      <c r="L29" s="93">
        <v>1</v>
      </c>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v>1</v>
      </c>
      <c r="AL29" s="93"/>
      <c r="AM29" s="93"/>
      <c r="AN29" s="93"/>
      <c r="AO29" s="93"/>
      <c r="AP29" s="93"/>
      <c r="AQ29" s="93"/>
      <c r="AR29" s="93"/>
      <c r="AS29" s="94" t="s">
        <v>1624</v>
      </c>
      <c r="AT29" s="90" t="s">
        <v>1689</v>
      </c>
      <c r="AU29" s="32"/>
      <c r="AV29" s="32"/>
      <c r="AW29" s="32"/>
      <c r="AX29" s="32"/>
      <c r="AY29" s="32"/>
    </row>
    <row r="30" spans="1:51" x14ac:dyDescent="0.2">
      <c r="A30" s="144">
        <f t="shared" si="1"/>
        <v>4</v>
      </c>
      <c r="B30" s="84" t="s">
        <v>1624</v>
      </c>
      <c r="C30" s="85" t="s">
        <v>1691</v>
      </c>
      <c r="D30" s="86" t="s">
        <v>1692</v>
      </c>
      <c r="E30" s="87">
        <f t="shared" si="4"/>
        <v>6660</v>
      </c>
      <c r="F30" s="95">
        <f t="shared" si="0"/>
        <v>3</v>
      </c>
      <c r="G30" s="145">
        <f t="shared" si="2"/>
        <v>2</v>
      </c>
      <c r="H30" s="147">
        <f t="shared" si="3"/>
        <v>2</v>
      </c>
      <c r="I30" s="89">
        <v>1</v>
      </c>
      <c r="J30" s="88"/>
      <c r="K30" s="89"/>
      <c r="L30" s="88"/>
      <c r="M30" s="89">
        <v>1</v>
      </c>
      <c r="N30" s="88"/>
      <c r="O30" s="89"/>
      <c r="P30" s="88"/>
      <c r="Q30" s="89"/>
      <c r="R30" s="88">
        <v>1</v>
      </c>
      <c r="S30" s="89"/>
      <c r="T30" s="88"/>
      <c r="U30" s="89"/>
      <c r="V30" s="88"/>
      <c r="W30" s="89"/>
      <c r="X30" s="88"/>
      <c r="Y30" s="89"/>
      <c r="Z30" s="88"/>
      <c r="AA30" s="89"/>
      <c r="AB30" s="88"/>
      <c r="AC30" s="89"/>
      <c r="AD30" s="88"/>
      <c r="AE30" s="89"/>
      <c r="AF30" s="88"/>
      <c r="AG30" s="89"/>
      <c r="AH30" s="88"/>
      <c r="AI30" s="89"/>
      <c r="AJ30" s="88"/>
      <c r="AK30" s="89"/>
      <c r="AL30" s="88"/>
      <c r="AM30" s="89"/>
      <c r="AN30" s="88"/>
      <c r="AO30" s="89"/>
      <c r="AP30" s="88"/>
      <c r="AQ30" s="89"/>
      <c r="AR30" s="88"/>
      <c r="AS30" s="84" t="s">
        <v>1624</v>
      </c>
      <c r="AT30" s="85" t="s">
        <v>1691</v>
      </c>
      <c r="AU30" s="32"/>
      <c r="AV30" s="32"/>
      <c r="AW30" s="32"/>
      <c r="AX30" s="32"/>
      <c r="AY30" s="32"/>
    </row>
    <row r="31" spans="1:51" x14ac:dyDescent="0.2">
      <c r="A31" s="144">
        <f t="shared" si="1"/>
        <v>4</v>
      </c>
      <c r="B31" s="84" t="s">
        <v>1624</v>
      </c>
      <c r="C31" s="85" t="s">
        <v>1693</v>
      </c>
      <c r="D31" s="86" t="s">
        <v>1694</v>
      </c>
      <c r="E31" s="87">
        <f t="shared" si="4"/>
        <v>7830</v>
      </c>
      <c r="F31" s="95">
        <f t="shared" si="0"/>
        <v>4</v>
      </c>
      <c r="G31" s="145">
        <f t="shared" si="2"/>
        <v>3</v>
      </c>
      <c r="H31" s="147">
        <f t="shared" si="3"/>
        <v>3</v>
      </c>
      <c r="I31" s="89">
        <v>1</v>
      </c>
      <c r="J31" s="88"/>
      <c r="K31" s="89"/>
      <c r="L31" s="88"/>
      <c r="M31" s="89">
        <v>1</v>
      </c>
      <c r="N31" s="88">
        <v>1</v>
      </c>
      <c r="O31" s="89"/>
      <c r="P31" s="88"/>
      <c r="Q31" s="89"/>
      <c r="R31" s="88"/>
      <c r="S31" s="89">
        <v>1</v>
      </c>
      <c r="T31" s="88"/>
      <c r="U31" s="89"/>
      <c r="V31" s="88"/>
      <c r="W31" s="89"/>
      <c r="X31" s="88"/>
      <c r="Y31" s="89"/>
      <c r="Z31" s="88"/>
      <c r="AA31" s="89"/>
      <c r="AB31" s="88"/>
      <c r="AC31" s="89"/>
      <c r="AD31" s="88"/>
      <c r="AE31" s="89"/>
      <c r="AF31" s="88"/>
      <c r="AG31" s="89"/>
      <c r="AH31" s="88"/>
      <c r="AI31" s="89"/>
      <c r="AJ31" s="88"/>
      <c r="AK31" s="89"/>
      <c r="AL31" s="88"/>
      <c r="AM31" s="89"/>
      <c r="AN31" s="88"/>
      <c r="AO31" s="89"/>
      <c r="AP31" s="88"/>
      <c r="AQ31" s="89"/>
      <c r="AR31" s="88"/>
      <c r="AS31" s="84" t="s">
        <v>1624</v>
      </c>
      <c r="AT31" s="85" t="s">
        <v>1693</v>
      </c>
      <c r="AU31" s="32"/>
      <c r="AV31" s="32"/>
      <c r="AW31" s="32"/>
      <c r="AX31" s="32"/>
      <c r="AY31" s="32"/>
    </row>
    <row r="32" spans="1:51" x14ac:dyDescent="0.2">
      <c r="A32" s="144">
        <f t="shared" si="1"/>
        <v>4</v>
      </c>
      <c r="B32" s="84" t="s">
        <v>1624</v>
      </c>
      <c r="C32" s="85" t="s">
        <v>1695</v>
      </c>
      <c r="D32" s="86" t="s">
        <v>1696</v>
      </c>
      <c r="E32" s="87">
        <f t="shared" si="4"/>
        <v>10680</v>
      </c>
      <c r="F32" s="95">
        <f t="shared" si="0"/>
        <v>4</v>
      </c>
      <c r="G32" s="145">
        <f t="shared" si="2"/>
        <v>3</v>
      </c>
      <c r="H32" s="147">
        <f t="shared" si="3"/>
        <v>3</v>
      </c>
      <c r="I32" s="89">
        <v>1</v>
      </c>
      <c r="J32" s="88"/>
      <c r="K32" s="89"/>
      <c r="L32" s="88"/>
      <c r="M32" s="89">
        <v>1</v>
      </c>
      <c r="N32" s="88"/>
      <c r="O32" s="89">
        <v>1</v>
      </c>
      <c r="P32" s="88"/>
      <c r="Q32" s="89"/>
      <c r="R32" s="88"/>
      <c r="S32" s="89">
        <v>1</v>
      </c>
      <c r="T32" s="88"/>
      <c r="U32" s="89"/>
      <c r="V32" s="88"/>
      <c r="W32" s="89"/>
      <c r="X32" s="88"/>
      <c r="Y32" s="89"/>
      <c r="Z32" s="88"/>
      <c r="AA32" s="89"/>
      <c r="AB32" s="88"/>
      <c r="AC32" s="89"/>
      <c r="AD32" s="88"/>
      <c r="AE32" s="89"/>
      <c r="AF32" s="88"/>
      <c r="AG32" s="89"/>
      <c r="AH32" s="88"/>
      <c r="AI32" s="89"/>
      <c r="AJ32" s="88"/>
      <c r="AK32" s="89"/>
      <c r="AL32" s="88"/>
      <c r="AM32" s="89"/>
      <c r="AN32" s="88"/>
      <c r="AO32" s="89"/>
      <c r="AP32" s="88"/>
      <c r="AQ32" s="89"/>
      <c r="AR32" s="88"/>
      <c r="AS32" s="84" t="s">
        <v>1624</v>
      </c>
      <c r="AT32" s="85" t="s">
        <v>1695</v>
      </c>
      <c r="AU32" s="32"/>
      <c r="AV32" s="32"/>
      <c r="AW32" s="32"/>
      <c r="AX32" s="32"/>
      <c r="AY32" s="32"/>
    </row>
    <row r="33" spans="1:51" x14ac:dyDescent="0.2">
      <c r="A33" s="144">
        <f>I33*I$2+J33*J$2+K33*K$2+L33*L$2+M33*M$2</f>
        <v>4</v>
      </c>
      <c r="B33" s="84" t="s">
        <v>1624</v>
      </c>
      <c r="C33" s="85" t="s">
        <v>2297</v>
      </c>
      <c r="D33" s="86" t="s">
        <v>2298</v>
      </c>
      <c r="E33" s="87">
        <f>I33*I$4+J33*J$4+K33*K$4+L33*L$4+M33*M$4+N33*N$4+O33*O$4+P33*P$4+Q33*Q$4+R33*R$4+S33*S$4+T33*T$4+U33*U$4+V33*V$4+W33*W$4+X33*X$4+Y33*Y$4+Z33*Z$4+AA33*AA$4+AB33*AB$4+AD33*AD$4+AE33*AE$4+AF33*AF$4+AG33*AG$4+AH33*AH$4+AI33*AI$4+AJ33*AJ$4+AK33*AK$4+AL33*AL$4+AM33*AM$4+AN33*AN$4+AO33*AO$4+AP33*AP$4+AR33*AR$4</f>
        <v>11430</v>
      </c>
      <c r="F33" s="95">
        <f>SUM(I33:AR33)</f>
        <v>4</v>
      </c>
      <c r="G33" s="145">
        <f>SUM(I33:P33)</f>
        <v>3</v>
      </c>
      <c r="H33" s="147">
        <f>Q33*Q$2+R33*R$2+S33*S$2+T33*T$2+U33*U$2+V33*V$2+W33*W$2+X33*X$2+Y33*Y$2+Z33*Z$2+AA33*AA$2+AB33*AB$2+AC33*AC$2+AD33*AD$2+AE33*AE$2+AF33*AF$2+AG33*AG$2+AH33*AH$2+AI33*AI$2+AJ33*AJ$2+AK33*AK$2+AL33*AL$2+AM33*AM$2+AN33*AN$2+AO33*AO$2+AP33*AP$2+AQ33*AQ$2+AR33*AR$2</f>
        <v>3</v>
      </c>
      <c r="I33" s="89">
        <v>1</v>
      </c>
      <c r="J33" s="88"/>
      <c r="K33" s="89"/>
      <c r="L33" s="88"/>
      <c r="M33" s="89">
        <v>1</v>
      </c>
      <c r="N33" s="88"/>
      <c r="O33" s="89"/>
      <c r="P33" s="88">
        <v>1</v>
      </c>
      <c r="Q33" s="89"/>
      <c r="R33" s="88"/>
      <c r="S33" s="89">
        <v>1</v>
      </c>
      <c r="T33" s="88"/>
      <c r="U33" s="89"/>
      <c r="V33" s="88"/>
      <c r="W33" s="89"/>
      <c r="X33" s="88"/>
      <c r="Y33" s="89"/>
      <c r="Z33" s="88"/>
      <c r="AA33" s="89"/>
      <c r="AB33" s="88"/>
      <c r="AC33" s="89"/>
      <c r="AD33" s="88"/>
      <c r="AE33" s="89"/>
      <c r="AF33" s="88"/>
      <c r="AG33" s="89"/>
      <c r="AH33" s="88"/>
      <c r="AI33" s="89"/>
      <c r="AJ33" s="88"/>
      <c r="AK33" s="89"/>
      <c r="AL33" s="88"/>
      <c r="AM33" s="89"/>
      <c r="AN33" s="88"/>
      <c r="AO33" s="89"/>
      <c r="AP33" s="88"/>
      <c r="AQ33" s="89"/>
      <c r="AR33" s="88"/>
      <c r="AS33" s="84" t="s">
        <v>1624</v>
      </c>
      <c r="AT33" s="85" t="s">
        <v>1695</v>
      </c>
      <c r="AU33" s="32"/>
      <c r="AV33" s="32"/>
      <c r="AW33" s="32"/>
      <c r="AX33" s="32"/>
      <c r="AY33" s="32"/>
    </row>
    <row r="34" spans="1:51" x14ac:dyDescent="0.2">
      <c r="A34" s="144">
        <f t="shared" si="1"/>
        <v>4</v>
      </c>
      <c r="B34" s="94" t="s">
        <v>1624</v>
      </c>
      <c r="C34" s="90" t="s">
        <v>1697</v>
      </c>
      <c r="D34" s="91" t="s">
        <v>1698</v>
      </c>
      <c r="E34" s="92">
        <f t="shared" si="4"/>
        <v>7160</v>
      </c>
      <c r="F34" s="96">
        <f t="shared" si="0"/>
        <v>3</v>
      </c>
      <c r="G34" s="145">
        <f t="shared" si="2"/>
        <v>2</v>
      </c>
      <c r="H34" s="147">
        <f t="shared" si="3"/>
        <v>2</v>
      </c>
      <c r="I34" s="93">
        <v>1</v>
      </c>
      <c r="J34" s="93"/>
      <c r="K34" s="93"/>
      <c r="L34" s="93"/>
      <c r="M34" s="93">
        <v>1</v>
      </c>
      <c r="N34" s="93"/>
      <c r="O34" s="93"/>
      <c r="P34" s="93"/>
      <c r="Q34" s="93"/>
      <c r="R34" s="93"/>
      <c r="S34" s="93"/>
      <c r="T34" s="93"/>
      <c r="U34" s="93"/>
      <c r="V34" s="93"/>
      <c r="W34" s="93"/>
      <c r="X34" s="93"/>
      <c r="Y34" s="93"/>
      <c r="Z34" s="93"/>
      <c r="AA34" s="93">
        <v>1</v>
      </c>
      <c r="AB34" s="93"/>
      <c r="AC34" s="93"/>
      <c r="AD34" s="93"/>
      <c r="AE34" s="93"/>
      <c r="AF34" s="93"/>
      <c r="AG34" s="93"/>
      <c r="AH34" s="93"/>
      <c r="AI34" s="93"/>
      <c r="AJ34" s="93"/>
      <c r="AK34" s="93"/>
      <c r="AL34" s="93"/>
      <c r="AM34" s="93"/>
      <c r="AN34" s="93"/>
      <c r="AO34" s="93"/>
      <c r="AP34" s="93"/>
      <c r="AQ34" s="93"/>
      <c r="AR34" s="93"/>
      <c r="AS34" s="94" t="s">
        <v>1624</v>
      </c>
      <c r="AT34" s="90" t="s">
        <v>1697</v>
      </c>
      <c r="AU34" s="32"/>
      <c r="AV34" s="32"/>
      <c r="AW34" s="32"/>
      <c r="AX34" s="32"/>
      <c r="AY34" s="32"/>
    </row>
    <row r="35" spans="1:51" x14ac:dyDescent="0.2">
      <c r="A35" s="144">
        <f t="shared" si="1"/>
        <v>4</v>
      </c>
      <c r="B35" s="84" t="s">
        <v>1624</v>
      </c>
      <c r="C35" s="85" t="s">
        <v>1699</v>
      </c>
      <c r="D35" s="86" t="s">
        <v>1700</v>
      </c>
      <c r="E35" s="87">
        <f t="shared" si="4"/>
        <v>7150</v>
      </c>
      <c r="F35" s="95">
        <f t="shared" si="0"/>
        <v>3</v>
      </c>
      <c r="G35" s="145">
        <f t="shared" si="2"/>
        <v>2</v>
      </c>
      <c r="H35" s="147">
        <f t="shared" si="3"/>
        <v>2</v>
      </c>
      <c r="I35" s="89">
        <v>1</v>
      </c>
      <c r="J35" s="88"/>
      <c r="K35" s="89"/>
      <c r="L35" s="88"/>
      <c r="M35" s="89">
        <v>1</v>
      </c>
      <c r="N35" s="88"/>
      <c r="O35" s="89"/>
      <c r="P35" s="88"/>
      <c r="Q35" s="89"/>
      <c r="R35" s="88"/>
      <c r="S35" s="89"/>
      <c r="T35" s="88"/>
      <c r="U35" s="89"/>
      <c r="V35" s="88"/>
      <c r="W35" s="89">
        <v>1</v>
      </c>
      <c r="X35" s="88"/>
      <c r="Y35" s="89"/>
      <c r="Z35" s="88"/>
      <c r="AA35" s="89"/>
      <c r="AB35" s="88"/>
      <c r="AC35" s="89"/>
      <c r="AD35" s="88"/>
      <c r="AE35" s="89"/>
      <c r="AF35" s="88"/>
      <c r="AG35" s="89"/>
      <c r="AH35" s="88"/>
      <c r="AI35" s="89"/>
      <c r="AJ35" s="88"/>
      <c r="AK35" s="89"/>
      <c r="AL35" s="88"/>
      <c r="AM35" s="89"/>
      <c r="AN35" s="88"/>
      <c r="AO35" s="89"/>
      <c r="AP35" s="88"/>
      <c r="AQ35" s="89"/>
      <c r="AR35" s="88"/>
      <c r="AS35" s="84" t="s">
        <v>1624</v>
      </c>
      <c r="AT35" s="85" t="s">
        <v>1699</v>
      </c>
      <c r="AU35" s="32"/>
      <c r="AV35" s="32"/>
      <c r="AW35" s="32"/>
      <c r="AX35" s="32"/>
      <c r="AY35" s="32"/>
    </row>
    <row r="36" spans="1:51" x14ac:dyDescent="0.2">
      <c r="A36" s="144">
        <f t="shared" si="1"/>
        <v>4</v>
      </c>
      <c r="B36" s="94" t="s">
        <v>1624</v>
      </c>
      <c r="C36" s="90" t="s">
        <v>1701</v>
      </c>
      <c r="D36" s="91" t="s">
        <v>2169</v>
      </c>
      <c r="E36" s="92">
        <f t="shared" si="4"/>
        <v>6260</v>
      </c>
      <c r="F36" s="96">
        <f t="shared" si="0"/>
        <v>3</v>
      </c>
      <c r="G36" s="145">
        <f t="shared" si="2"/>
        <v>2</v>
      </c>
      <c r="H36" s="147">
        <f t="shared" si="3"/>
        <v>2</v>
      </c>
      <c r="I36" s="93">
        <v>1</v>
      </c>
      <c r="J36" s="93"/>
      <c r="K36" s="93"/>
      <c r="L36" s="93"/>
      <c r="M36" s="93">
        <v>1</v>
      </c>
      <c r="N36" s="93"/>
      <c r="O36" s="93"/>
      <c r="P36" s="93"/>
      <c r="Q36" s="93"/>
      <c r="R36" s="93"/>
      <c r="S36" s="93"/>
      <c r="T36" s="93"/>
      <c r="U36" s="93"/>
      <c r="V36" s="93"/>
      <c r="W36" s="93"/>
      <c r="X36" s="93"/>
      <c r="Y36" s="93"/>
      <c r="Z36" s="93"/>
      <c r="AA36" s="93"/>
      <c r="AB36" s="93"/>
      <c r="AC36" s="93"/>
      <c r="AD36" s="93"/>
      <c r="AE36" s="93"/>
      <c r="AF36" s="93">
        <v>1</v>
      </c>
      <c r="AG36" s="93"/>
      <c r="AH36" s="93"/>
      <c r="AI36" s="93"/>
      <c r="AJ36" s="93"/>
      <c r="AK36" s="93"/>
      <c r="AL36" s="93"/>
      <c r="AM36" s="93"/>
      <c r="AN36" s="93"/>
      <c r="AO36" s="93"/>
      <c r="AP36" s="93"/>
      <c r="AQ36" s="93"/>
      <c r="AR36" s="93"/>
      <c r="AS36" s="94" t="s">
        <v>1624</v>
      </c>
      <c r="AT36" s="90" t="s">
        <v>1702</v>
      </c>
      <c r="AU36" s="32"/>
      <c r="AV36" s="32"/>
      <c r="AW36" s="32"/>
      <c r="AX36" s="32"/>
      <c r="AY36" s="32"/>
    </row>
    <row r="37" spans="1:51" x14ac:dyDescent="0.2">
      <c r="A37" s="144">
        <f t="shared" si="1"/>
        <v>4</v>
      </c>
      <c r="B37" s="84" t="s">
        <v>1624</v>
      </c>
      <c r="C37" s="85" t="s">
        <v>1703</v>
      </c>
      <c r="D37" s="86" t="s">
        <v>1704</v>
      </c>
      <c r="E37" s="87">
        <f t="shared" si="4"/>
        <v>6570</v>
      </c>
      <c r="F37" s="95">
        <f t="shared" si="0"/>
        <v>3</v>
      </c>
      <c r="G37" s="145">
        <f t="shared" si="2"/>
        <v>2</v>
      </c>
      <c r="H37" s="147">
        <f t="shared" si="3"/>
        <v>2</v>
      </c>
      <c r="I37" s="89">
        <v>1</v>
      </c>
      <c r="J37" s="88"/>
      <c r="K37" s="89"/>
      <c r="L37" s="88"/>
      <c r="M37" s="89">
        <v>1</v>
      </c>
      <c r="N37" s="88"/>
      <c r="O37" s="89"/>
      <c r="P37" s="88"/>
      <c r="Q37" s="89"/>
      <c r="R37" s="88"/>
      <c r="S37" s="89"/>
      <c r="T37" s="88"/>
      <c r="U37" s="89"/>
      <c r="V37" s="88"/>
      <c r="W37" s="89"/>
      <c r="X37" s="88"/>
      <c r="Y37" s="89"/>
      <c r="Z37" s="88"/>
      <c r="AA37" s="89"/>
      <c r="AB37" s="88"/>
      <c r="AC37" s="89"/>
      <c r="AD37" s="88"/>
      <c r="AE37" s="89"/>
      <c r="AF37" s="88"/>
      <c r="AG37" s="89"/>
      <c r="AH37" s="88"/>
      <c r="AI37" s="89"/>
      <c r="AJ37" s="88"/>
      <c r="AK37" s="89"/>
      <c r="AL37" s="88"/>
      <c r="AM37" s="89"/>
      <c r="AN37" s="88"/>
      <c r="AO37" s="89">
        <v>1</v>
      </c>
      <c r="AP37" s="88"/>
      <c r="AQ37" s="89"/>
      <c r="AR37" s="88"/>
      <c r="AS37" s="84" t="s">
        <v>1624</v>
      </c>
      <c r="AT37" s="85" t="s">
        <v>1703</v>
      </c>
      <c r="AU37" s="32"/>
      <c r="AV37" s="32"/>
      <c r="AW37" s="32"/>
      <c r="AX37" s="32"/>
      <c r="AY37" s="32"/>
    </row>
    <row r="38" spans="1:51" x14ac:dyDescent="0.2">
      <c r="A38" s="144">
        <f t="shared" si="1"/>
        <v>4</v>
      </c>
      <c r="B38" s="94" t="s">
        <v>1624</v>
      </c>
      <c r="C38" s="90" t="s">
        <v>1705</v>
      </c>
      <c r="D38" s="91" t="s">
        <v>1706</v>
      </c>
      <c r="E38" s="92">
        <f t="shared" si="4"/>
        <v>6640</v>
      </c>
      <c r="F38" s="96">
        <f t="shared" si="0"/>
        <v>3</v>
      </c>
      <c r="G38" s="145">
        <f t="shared" si="2"/>
        <v>2</v>
      </c>
      <c r="H38" s="147">
        <f t="shared" si="3"/>
        <v>2</v>
      </c>
      <c r="I38" s="93">
        <v>1</v>
      </c>
      <c r="J38" s="93"/>
      <c r="K38" s="93"/>
      <c r="L38" s="93"/>
      <c r="M38" s="93">
        <v>1</v>
      </c>
      <c r="N38" s="93"/>
      <c r="O38" s="93"/>
      <c r="P38" s="93"/>
      <c r="Q38" s="93"/>
      <c r="R38" s="93"/>
      <c r="S38" s="93"/>
      <c r="T38" s="93"/>
      <c r="U38" s="93"/>
      <c r="V38" s="93"/>
      <c r="W38" s="93"/>
      <c r="X38" s="93"/>
      <c r="Y38" s="93"/>
      <c r="Z38" s="93"/>
      <c r="AA38" s="93"/>
      <c r="AB38" s="93"/>
      <c r="AC38" s="93"/>
      <c r="AD38" s="93"/>
      <c r="AE38" s="93"/>
      <c r="AF38" s="93"/>
      <c r="AG38" s="93"/>
      <c r="AH38" s="93"/>
      <c r="AI38" s="93"/>
      <c r="AJ38" s="93"/>
      <c r="AK38" s="93">
        <v>1</v>
      </c>
      <c r="AL38" s="93"/>
      <c r="AM38" s="93"/>
      <c r="AN38" s="93"/>
      <c r="AO38" s="93"/>
      <c r="AP38" s="93"/>
      <c r="AQ38" s="93"/>
      <c r="AR38" s="93"/>
      <c r="AS38" s="94" t="s">
        <v>1624</v>
      </c>
      <c r="AT38" s="90" t="s">
        <v>1705</v>
      </c>
      <c r="AU38" s="32"/>
      <c r="AV38" s="32"/>
      <c r="AW38" s="32"/>
      <c r="AX38" s="32"/>
      <c r="AY38" s="32"/>
    </row>
    <row r="39" spans="1:51" x14ac:dyDescent="0.2">
      <c r="A39" s="144">
        <f t="shared" si="1"/>
        <v>5</v>
      </c>
      <c r="B39" s="84" t="s">
        <v>1624</v>
      </c>
      <c r="C39" s="85" t="s">
        <v>1707</v>
      </c>
      <c r="D39" s="86" t="s">
        <v>1708</v>
      </c>
      <c r="E39" s="87">
        <f t="shared" si="4"/>
        <v>6810</v>
      </c>
      <c r="F39" s="95">
        <f t="shared" si="0"/>
        <v>3</v>
      </c>
      <c r="G39" s="145">
        <f t="shared" si="2"/>
        <v>2</v>
      </c>
      <c r="H39" s="147">
        <f t="shared" si="3"/>
        <v>2</v>
      </c>
      <c r="I39" s="89"/>
      <c r="J39" s="88">
        <v>1</v>
      </c>
      <c r="K39" s="89"/>
      <c r="L39" s="88"/>
      <c r="M39" s="89">
        <v>1</v>
      </c>
      <c r="N39" s="88"/>
      <c r="O39" s="89"/>
      <c r="P39" s="88"/>
      <c r="Q39" s="89"/>
      <c r="R39" s="88">
        <v>1</v>
      </c>
      <c r="S39" s="89"/>
      <c r="T39" s="88"/>
      <c r="U39" s="89"/>
      <c r="V39" s="88"/>
      <c r="W39" s="89"/>
      <c r="X39" s="88"/>
      <c r="Y39" s="89"/>
      <c r="Z39" s="88"/>
      <c r="AA39" s="89"/>
      <c r="AB39" s="88"/>
      <c r="AC39" s="89"/>
      <c r="AD39" s="88"/>
      <c r="AE39" s="89"/>
      <c r="AF39" s="88"/>
      <c r="AG39" s="89"/>
      <c r="AH39" s="88"/>
      <c r="AI39" s="89"/>
      <c r="AJ39" s="88"/>
      <c r="AK39" s="89"/>
      <c r="AL39" s="88"/>
      <c r="AM39" s="89"/>
      <c r="AN39" s="88"/>
      <c r="AO39" s="89"/>
      <c r="AP39" s="88"/>
      <c r="AQ39" s="89"/>
      <c r="AR39" s="88"/>
      <c r="AS39" s="84" t="s">
        <v>1624</v>
      </c>
      <c r="AT39" s="85" t="s">
        <v>1707</v>
      </c>
      <c r="AU39" s="32"/>
      <c r="AV39" s="32"/>
      <c r="AW39" s="32"/>
      <c r="AX39" s="32"/>
      <c r="AY39" s="32"/>
    </row>
    <row r="40" spans="1:51" x14ac:dyDescent="0.2">
      <c r="A40" s="144">
        <f t="shared" si="1"/>
        <v>5</v>
      </c>
      <c r="B40" s="84" t="s">
        <v>1624</v>
      </c>
      <c r="C40" s="85" t="s">
        <v>1709</v>
      </c>
      <c r="D40" s="86" t="s">
        <v>1710</v>
      </c>
      <c r="E40" s="87">
        <f t="shared" si="4"/>
        <v>7980</v>
      </c>
      <c r="F40" s="95">
        <f t="shared" si="0"/>
        <v>4</v>
      </c>
      <c r="G40" s="145">
        <f t="shared" si="2"/>
        <v>3</v>
      </c>
      <c r="H40" s="147">
        <f t="shared" si="3"/>
        <v>3</v>
      </c>
      <c r="I40" s="89"/>
      <c r="J40" s="88">
        <v>1</v>
      </c>
      <c r="K40" s="89"/>
      <c r="L40" s="88"/>
      <c r="M40" s="89">
        <v>1</v>
      </c>
      <c r="N40" s="88">
        <v>1</v>
      </c>
      <c r="O40" s="89"/>
      <c r="P40" s="88"/>
      <c r="Q40" s="89"/>
      <c r="R40" s="88"/>
      <c r="S40" s="89">
        <v>1</v>
      </c>
      <c r="T40" s="88"/>
      <c r="U40" s="89"/>
      <c r="V40" s="88"/>
      <c r="W40" s="89"/>
      <c r="X40" s="88"/>
      <c r="Y40" s="89"/>
      <c r="Z40" s="88"/>
      <c r="AA40" s="89"/>
      <c r="AB40" s="88"/>
      <c r="AC40" s="89"/>
      <c r="AD40" s="88"/>
      <c r="AE40" s="89"/>
      <c r="AF40" s="88"/>
      <c r="AG40" s="89"/>
      <c r="AH40" s="88"/>
      <c r="AI40" s="89"/>
      <c r="AJ40" s="88"/>
      <c r="AK40" s="89"/>
      <c r="AL40" s="88"/>
      <c r="AM40" s="89"/>
      <c r="AN40" s="88"/>
      <c r="AO40" s="89"/>
      <c r="AP40" s="88"/>
      <c r="AQ40" s="89"/>
      <c r="AR40" s="88"/>
      <c r="AS40" s="84" t="s">
        <v>1624</v>
      </c>
      <c r="AT40" s="85" t="s">
        <v>1709</v>
      </c>
      <c r="AU40" s="32"/>
      <c r="AV40" s="32"/>
      <c r="AW40" s="32"/>
      <c r="AX40" s="32"/>
      <c r="AY40" s="32"/>
    </row>
    <row r="41" spans="1:51" x14ac:dyDescent="0.2">
      <c r="A41" s="144">
        <f t="shared" si="1"/>
        <v>5</v>
      </c>
      <c r="B41" s="84" t="s">
        <v>1624</v>
      </c>
      <c r="C41" s="85" t="s">
        <v>1711</v>
      </c>
      <c r="D41" s="86" t="s">
        <v>1712</v>
      </c>
      <c r="E41" s="87">
        <f t="shared" si="4"/>
        <v>10830</v>
      </c>
      <c r="F41" s="95">
        <f t="shared" si="0"/>
        <v>4</v>
      </c>
      <c r="G41" s="145">
        <f t="shared" si="2"/>
        <v>3</v>
      </c>
      <c r="H41" s="147">
        <f t="shared" si="3"/>
        <v>3</v>
      </c>
      <c r="I41" s="89"/>
      <c r="J41" s="88">
        <v>1</v>
      </c>
      <c r="K41" s="89"/>
      <c r="L41" s="88"/>
      <c r="M41" s="89">
        <v>1</v>
      </c>
      <c r="N41" s="88"/>
      <c r="O41" s="89">
        <v>1</v>
      </c>
      <c r="P41" s="88"/>
      <c r="Q41" s="89"/>
      <c r="R41" s="88"/>
      <c r="S41" s="89">
        <v>1</v>
      </c>
      <c r="T41" s="88"/>
      <c r="U41" s="89"/>
      <c r="V41" s="88"/>
      <c r="W41" s="89"/>
      <c r="X41" s="88"/>
      <c r="Y41" s="89"/>
      <c r="Z41" s="88"/>
      <c r="AA41" s="89"/>
      <c r="AB41" s="88"/>
      <c r="AC41" s="89"/>
      <c r="AD41" s="88"/>
      <c r="AE41" s="89"/>
      <c r="AF41" s="88"/>
      <c r="AG41" s="89"/>
      <c r="AH41" s="88"/>
      <c r="AI41" s="89"/>
      <c r="AJ41" s="88"/>
      <c r="AK41" s="89"/>
      <c r="AL41" s="88"/>
      <c r="AM41" s="89"/>
      <c r="AN41" s="88"/>
      <c r="AO41" s="89"/>
      <c r="AP41" s="88"/>
      <c r="AQ41" s="89"/>
      <c r="AR41" s="88"/>
      <c r="AS41" s="84" t="s">
        <v>1624</v>
      </c>
      <c r="AT41" s="85" t="s">
        <v>1711</v>
      </c>
      <c r="AU41" s="32"/>
      <c r="AV41" s="32"/>
      <c r="AW41" s="32"/>
      <c r="AX41" s="32"/>
      <c r="AY41" s="32"/>
    </row>
    <row r="42" spans="1:51" x14ac:dyDescent="0.2">
      <c r="A42" s="144">
        <f>I42*I$2+J42*J$2+K42*K$2+L42*L$2+M42*M$2</f>
        <v>5</v>
      </c>
      <c r="B42" s="84" t="s">
        <v>1624</v>
      </c>
      <c r="C42" s="85" t="s">
        <v>2299</v>
      </c>
      <c r="D42" s="86" t="s">
        <v>2300</v>
      </c>
      <c r="E42" s="87">
        <f>I42*I$4+J42*J$4+K42*K$4+L42*L$4+M42*M$4+N42*N$4+O42*O$4+P42*P$4+Q42*Q$4+R42*R$4+S42*S$4+T42*T$4+U42*U$4+V42*V$4+W42*W$4+X42*X$4+Y42*Y$4+Z42*Z$4+AA42*AA$4+AB42*AB$4+AD42*AD$4+AE42*AE$4+AF42*AF$4+AG42*AG$4+AH42*AH$4+AI42*AI$4+AJ42*AJ$4+AK42*AK$4+AL42*AL$4+AM42*AM$4+AN42*AN$4+AO42*AO$4+AP42*AP$4+AR42*AR$4</f>
        <v>11580</v>
      </c>
      <c r="F42" s="95">
        <f>SUM(I42:AR42)</f>
        <v>4</v>
      </c>
      <c r="G42" s="145">
        <f>SUM(I42:P42)</f>
        <v>3</v>
      </c>
      <c r="H42" s="147">
        <f>Q42*Q$2+R42*R$2+S42*S$2+T42*T$2+U42*U$2+V42*V$2+W42*W$2+X42*X$2+Y42*Y$2+Z42*Z$2+AA42*AA$2+AB42*AB$2+AC42*AC$2+AD42*AD$2+AE42*AE$2+AF42*AF$2+AG42*AG$2+AH42*AH$2+AI42*AI$2+AJ42*AJ$2+AK42*AK$2+AL42*AL$2+AM42*AM$2+AN42*AN$2+AO42*AO$2+AP42*AP$2+AQ42*AQ$2+AR42*AR$2</f>
        <v>3</v>
      </c>
      <c r="I42" s="89"/>
      <c r="J42" s="88">
        <v>1</v>
      </c>
      <c r="K42" s="89"/>
      <c r="L42" s="88"/>
      <c r="M42" s="89">
        <v>1</v>
      </c>
      <c r="N42" s="88"/>
      <c r="O42" s="89"/>
      <c r="P42" s="88">
        <v>1</v>
      </c>
      <c r="Q42" s="89"/>
      <c r="R42" s="88"/>
      <c r="S42" s="89">
        <v>1</v>
      </c>
      <c r="T42" s="88"/>
      <c r="U42" s="89"/>
      <c r="V42" s="88"/>
      <c r="W42" s="89"/>
      <c r="X42" s="88"/>
      <c r="Y42" s="89"/>
      <c r="Z42" s="88"/>
      <c r="AA42" s="89"/>
      <c r="AB42" s="88"/>
      <c r="AC42" s="89"/>
      <c r="AD42" s="88"/>
      <c r="AE42" s="89"/>
      <c r="AF42" s="88"/>
      <c r="AG42" s="89"/>
      <c r="AH42" s="88"/>
      <c r="AI42" s="89"/>
      <c r="AJ42" s="88"/>
      <c r="AK42" s="89"/>
      <c r="AL42" s="88"/>
      <c r="AM42" s="89"/>
      <c r="AN42" s="88"/>
      <c r="AO42" s="89"/>
      <c r="AP42" s="88"/>
      <c r="AQ42" s="89"/>
      <c r="AR42" s="88"/>
      <c r="AS42" s="84" t="s">
        <v>1624</v>
      </c>
      <c r="AT42" s="85" t="s">
        <v>1711</v>
      </c>
      <c r="AU42" s="32"/>
      <c r="AV42" s="32"/>
      <c r="AW42" s="32"/>
      <c r="AX42" s="32"/>
      <c r="AY42" s="32"/>
    </row>
    <row r="43" spans="1:51" x14ac:dyDescent="0.2">
      <c r="A43" s="144">
        <f t="shared" si="1"/>
        <v>5</v>
      </c>
      <c r="B43" s="94" t="s">
        <v>1624</v>
      </c>
      <c r="C43" s="90" t="s">
        <v>1713</v>
      </c>
      <c r="D43" s="91" t="s">
        <v>1714</v>
      </c>
      <c r="E43" s="92">
        <f t="shared" si="4"/>
        <v>7310</v>
      </c>
      <c r="F43" s="96">
        <f t="shared" si="0"/>
        <v>3</v>
      </c>
      <c r="G43" s="145">
        <f t="shared" si="2"/>
        <v>2</v>
      </c>
      <c r="H43" s="147">
        <f t="shared" si="3"/>
        <v>2</v>
      </c>
      <c r="I43" s="93"/>
      <c r="J43" s="93">
        <v>1</v>
      </c>
      <c r="K43" s="93"/>
      <c r="L43" s="93"/>
      <c r="M43" s="93">
        <v>1</v>
      </c>
      <c r="N43" s="93"/>
      <c r="O43" s="93"/>
      <c r="P43" s="93"/>
      <c r="Q43" s="93"/>
      <c r="R43" s="93"/>
      <c r="S43" s="93"/>
      <c r="T43" s="93"/>
      <c r="U43" s="93"/>
      <c r="V43" s="93"/>
      <c r="W43" s="93"/>
      <c r="X43" s="93"/>
      <c r="Y43" s="93"/>
      <c r="Z43" s="93"/>
      <c r="AA43" s="93">
        <v>1</v>
      </c>
      <c r="AB43" s="93"/>
      <c r="AC43" s="93"/>
      <c r="AD43" s="93"/>
      <c r="AE43" s="93"/>
      <c r="AF43" s="93"/>
      <c r="AG43" s="93"/>
      <c r="AH43" s="93"/>
      <c r="AI43" s="93"/>
      <c r="AJ43" s="93"/>
      <c r="AK43" s="93"/>
      <c r="AL43" s="93"/>
      <c r="AM43" s="93"/>
      <c r="AN43" s="93"/>
      <c r="AO43" s="93"/>
      <c r="AP43" s="93"/>
      <c r="AQ43" s="93"/>
      <c r="AR43" s="93"/>
      <c r="AS43" s="94" t="s">
        <v>1624</v>
      </c>
      <c r="AT43" s="90" t="s">
        <v>1713</v>
      </c>
      <c r="AU43" s="32"/>
      <c r="AV43" s="32"/>
      <c r="AW43" s="32"/>
      <c r="AX43" s="32"/>
      <c r="AY43" s="32"/>
    </row>
    <row r="44" spans="1:51" x14ac:dyDescent="0.2">
      <c r="A44" s="144">
        <f t="shared" si="1"/>
        <v>5</v>
      </c>
      <c r="B44" s="84" t="s">
        <v>1624</v>
      </c>
      <c r="C44" s="85" t="s">
        <v>1715</v>
      </c>
      <c r="D44" s="86" t="s">
        <v>1716</v>
      </c>
      <c r="E44" s="87">
        <f t="shared" si="4"/>
        <v>7300</v>
      </c>
      <c r="F44" s="95">
        <f t="shared" si="0"/>
        <v>3</v>
      </c>
      <c r="G44" s="145">
        <f t="shared" si="2"/>
        <v>2</v>
      </c>
      <c r="H44" s="147">
        <f t="shared" si="3"/>
        <v>2</v>
      </c>
      <c r="I44" s="89"/>
      <c r="J44" s="88">
        <v>1</v>
      </c>
      <c r="K44" s="89"/>
      <c r="L44" s="88"/>
      <c r="M44" s="89">
        <v>1</v>
      </c>
      <c r="N44" s="88"/>
      <c r="O44" s="89"/>
      <c r="P44" s="88"/>
      <c r="Q44" s="89"/>
      <c r="R44" s="88"/>
      <c r="S44" s="89"/>
      <c r="T44" s="88"/>
      <c r="U44" s="89"/>
      <c r="V44" s="88"/>
      <c r="W44" s="89">
        <v>1</v>
      </c>
      <c r="X44" s="88"/>
      <c r="Y44" s="89"/>
      <c r="Z44" s="88"/>
      <c r="AA44" s="89"/>
      <c r="AB44" s="88"/>
      <c r="AC44" s="89"/>
      <c r="AD44" s="88"/>
      <c r="AE44" s="89"/>
      <c r="AF44" s="88"/>
      <c r="AG44" s="89"/>
      <c r="AH44" s="88"/>
      <c r="AI44" s="89"/>
      <c r="AJ44" s="88"/>
      <c r="AK44" s="89"/>
      <c r="AL44" s="88"/>
      <c r="AM44" s="89"/>
      <c r="AN44" s="88"/>
      <c r="AO44" s="89"/>
      <c r="AP44" s="88"/>
      <c r="AQ44" s="89"/>
      <c r="AR44" s="88"/>
      <c r="AS44" s="84" t="s">
        <v>1624</v>
      </c>
      <c r="AT44" s="85" t="s">
        <v>1715</v>
      </c>
      <c r="AU44" s="32"/>
      <c r="AV44" s="32"/>
      <c r="AW44" s="32"/>
      <c r="AX44" s="32"/>
      <c r="AY44" s="32"/>
    </row>
    <row r="45" spans="1:51" x14ac:dyDescent="0.2">
      <c r="A45" s="144">
        <f t="shared" si="1"/>
        <v>5</v>
      </c>
      <c r="B45" s="94" t="s">
        <v>1624</v>
      </c>
      <c r="C45" s="90" t="s">
        <v>1717</v>
      </c>
      <c r="D45" s="91" t="s">
        <v>2170</v>
      </c>
      <c r="E45" s="92">
        <f t="shared" si="4"/>
        <v>6410</v>
      </c>
      <c r="F45" s="96">
        <f t="shared" si="0"/>
        <v>3</v>
      </c>
      <c r="G45" s="145">
        <f t="shared" si="2"/>
        <v>2</v>
      </c>
      <c r="H45" s="147">
        <f t="shared" si="3"/>
        <v>2</v>
      </c>
      <c r="I45" s="93"/>
      <c r="J45" s="93">
        <v>1</v>
      </c>
      <c r="K45" s="93"/>
      <c r="L45" s="93"/>
      <c r="M45" s="93">
        <v>1</v>
      </c>
      <c r="N45" s="93"/>
      <c r="O45" s="93"/>
      <c r="P45" s="93"/>
      <c r="Q45" s="93"/>
      <c r="R45" s="93"/>
      <c r="S45" s="93"/>
      <c r="T45" s="93"/>
      <c r="U45" s="93"/>
      <c r="V45" s="93"/>
      <c r="W45" s="93"/>
      <c r="X45" s="93"/>
      <c r="Y45" s="93"/>
      <c r="Z45" s="93"/>
      <c r="AA45" s="93"/>
      <c r="AB45" s="93"/>
      <c r="AC45" s="93"/>
      <c r="AD45" s="93"/>
      <c r="AE45" s="93"/>
      <c r="AF45" s="93">
        <v>1</v>
      </c>
      <c r="AG45" s="93"/>
      <c r="AH45" s="93"/>
      <c r="AI45" s="93"/>
      <c r="AJ45" s="93"/>
      <c r="AK45" s="93"/>
      <c r="AL45" s="93"/>
      <c r="AM45" s="93"/>
      <c r="AN45" s="93"/>
      <c r="AO45" s="93"/>
      <c r="AP45" s="93"/>
      <c r="AQ45" s="93"/>
      <c r="AR45" s="93"/>
      <c r="AS45" s="94" t="s">
        <v>1624</v>
      </c>
      <c r="AT45" s="90" t="s">
        <v>1718</v>
      </c>
      <c r="AU45" s="32"/>
      <c r="AV45" s="32"/>
      <c r="AW45" s="32"/>
      <c r="AX45" s="32"/>
      <c r="AY45" s="32"/>
    </row>
    <row r="46" spans="1:51" x14ac:dyDescent="0.2">
      <c r="A46" s="144">
        <f t="shared" si="1"/>
        <v>5</v>
      </c>
      <c r="B46" s="84" t="s">
        <v>1624</v>
      </c>
      <c r="C46" s="85" t="s">
        <v>1719</v>
      </c>
      <c r="D46" s="86" t="s">
        <v>1720</v>
      </c>
      <c r="E46" s="87">
        <f t="shared" si="4"/>
        <v>6720</v>
      </c>
      <c r="F46" s="95">
        <f t="shared" si="0"/>
        <v>3</v>
      </c>
      <c r="G46" s="145">
        <f t="shared" si="2"/>
        <v>2</v>
      </c>
      <c r="H46" s="147">
        <f t="shared" si="3"/>
        <v>2</v>
      </c>
      <c r="I46" s="89"/>
      <c r="J46" s="88">
        <v>1</v>
      </c>
      <c r="K46" s="89"/>
      <c r="L46" s="88"/>
      <c r="M46" s="89">
        <v>1</v>
      </c>
      <c r="N46" s="88"/>
      <c r="O46" s="89"/>
      <c r="P46" s="88"/>
      <c r="Q46" s="89"/>
      <c r="R46" s="88"/>
      <c r="S46" s="89"/>
      <c r="T46" s="88"/>
      <c r="U46" s="89"/>
      <c r="V46" s="88"/>
      <c r="W46" s="89"/>
      <c r="X46" s="88"/>
      <c r="Y46" s="89"/>
      <c r="Z46" s="88"/>
      <c r="AA46" s="89"/>
      <c r="AB46" s="88"/>
      <c r="AC46" s="89"/>
      <c r="AD46" s="88"/>
      <c r="AE46" s="89"/>
      <c r="AF46" s="88"/>
      <c r="AG46" s="89"/>
      <c r="AH46" s="88"/>
      <c r="AI46" s="89"/>
      <c r="AJ46" s="88"/>
      <c r="AK46" s="89"/>
      <c r="AL46" s="88"/>
      <c r="AM46" s="89"/>
      <c r="AN46" s="88"/>
      <c r="AO46" s="89">
        <v>1</v>
      </c>
      <c r="AP46" s="88"/>
      <c r="AQ46" s="89"/>
      <c r="AR46" s="88"/>
      <c r="AS46" s="84" t="s">
        <v>1624</v>
      </c>
      <c r="AT46" s="85" t="s">
        <v>1719</v>
      </c>
      <c r="AU46" s="32"/>
      <c r="AV46" s="32"/>
      <c r="AW46" s="32"/>
      <c r="AX46" s="32"/>
      <c r="AY46" s="32"/>
    </row>
    <row r="47" spans="1:51" x14ac:dyDescent="0.2">
      <c r="A47" s="144">
        <f t="shared" si="1"/>
        <v>5</v>
      </c>
      <c r="B47" s="94" t="s">
        <v>1624</v>
      </c>
      <c r="C47" s="90" t="s">
        <v>1721</v>
      </c>
      <c r="D47" s="91" t="s">
        <v>1722</v>
      </c>
      <c r="E47" s="92">
        <f t="shared" si="4"/>
        <v>6790</v>
      </c>
      <c r="F47" s="96">
        <f t="shared" si="0"/>
        <v>3</v>
      </c>
      <c r="G47" s="145">
        <f t="shared" si="2"/>
        <v>2</v>
      </c>
      <c r="H47" s="147">
        <f t="shared" si="3"/>
        <v>2</v>
      </c>
      <c r="I47" s="93"/>
      <c r="J47" s="93">
        <v>1</v>
      </c>
      <c r="K47" s="93"/>
      <c r="L47" s="93"/>
      <c r="M47" s="93">
        <v>1</v>
      </c>
      <c r="N47" s="93"/>
      <c r="O47" s="93"/>
      <c r="P47" s="93"/>
      <c r="Q47" s="93"/>
      <c r="R47" s="93"/>
      <c r="S47" s="93"/>
      <c r="T47" s="93"/>
      <c r="U47" s="93"/>
      <c r="V47" s="93"/>
      <c r="W47" s="93"/>
      <c r="X47" s="93"/>
      <c r="Y47" s="93"/>
      <c r="Z47" s="93"/>
      <c r="AA47" s="93"/>
      <c r="AB47" s="93"/>
      <c r="AC47" s="93"/>
      <c r="AD47" s="93"/>
      <c r="AE47" s="93"/>
      <c r="AF47" s="93"/>
      <c r="AG47" s="93"/>
      <c r="AH47" s="93"/>
      <c r="AI47" s="93"/>
      <c r="AJ47" s="93"/>
      <c r="AK47" s="93">
        <v>1</v>
      </c>
      <c r="AL47" s="93"/>
      <c r="AM47" s="93"/>
      <c r="AN47" s="93"/>
      <c r="AO47" s="93"/>
      <c r="AP47" s="93"/>
      <c r="AQ47" s="93"/>
      <c r="AR47" s="93"/>
      <c r="AS47" s="94" t="s">
        <v>1624</v>
      </c>
      <c r="AT47" s="90" t="s">
        <v>1721</v>
      </c>
      <c r="AU47" s="32"/>
      <c r="AV47" s="32"/>
      <c r="AW47" s="32"/>
      <c r="AX47" s="32"/>
      <c r="AY47" s="32"/>
    </row>
    <row r="48" spans="1:51" x14ac:dyDescent="0.2">
      <c r="A48" s="144">
        <f t="shared" si="1"/>
        <v>6</v>
      </c>
      <c r="B48" s="84" t="s">
        <v>1624</v>
      </c>
      <c r="C48" s="85" t="s">
        <v>516</v>
      </c>
      <c r="D48" s="86" t="s">
        <v>1627</v>
      </c>
      <c r="E48" s="87">
        <f t="shared" si="4"/>
        <v>8890</v>
      </c>
      <c r="F48" s="95">
        <f t="shared" si="0"/>
        <v>4</v>
      </c>
      <c r="G48" s="145">
        <f t="shared" si="2"/>
        <v>3</v>
      </c>
      <c r="H48" s="147">
        <f t="shared" si="3"/>
        <v>3</v>
      </c>
      <c r="I48" s="89">
        <v>1</v>
      </c>
      <c r="J48" s="88"/>
      <c r="K48" s="89"/>
      <c r="L48" s="88">
        <v>2</v>
      </c>
      <c r="M48" s="89"/>
      <c r="N48" s="88"/>
      <c r="O48" s="89"/>
      <c r="P48" s="88"/>
      <c r="Q48" s="89"/>
      <c r="R48" s="88"/>
      <c r="S48" s="89">
        <v>1</v>
      </c>
      <c r="T48" s="88"/>
      <c r="U48" s="89"/>
      <c r="V48" s="88"/>
      <c r="W48" s="89"/>
      <c r="X48" s="88"/>
      <c r="Y48" s="89"/>
      <c r="Z48" s="88"/>
      <c r="AA48" s="89"/>
      <c r="AB48" s="88"/>
      <c r="AC48" s="89"/>
      <c r="AD48" s="88"/>
      <c r="AE48" s="89"/>
      <c r="AF48" s="88"/>
      <c r="AG48" s="89"/>
      <c r="AH48" s="88"/>
      <c r="AI48" s="89"/>
      <c r="AJ48" s="88"/>
      <c r="AK48" s="89"/>
      <c r="AL48" s="88"/>
      <c r="AM48" s="89"/>
      <c r="AN48" s="88"/>
      <c r="AO48" s="89"/>
      <c r="AP48" s="88"/>
      <c r="AQ48" s="89"/>
      <c r="AR48" s="88"/>
      <c r="AS48" s="84" t="s">
        <v>1624</v>
      </c>
      <c r="AT48" s="85" t="s">
        <v>516</v>
      </c>
      <c r="AU48" s="32"/>
      <c r="AV48" s="32"/>
      <c r="AW48" s="32"/>
      <c r="AX48" s="32"/>
      <c r="AY48" s="32"/>
    </row>
    <row r="49" spans="1:51" x14ac:dyDescent="0.2">
      <c r="A49" s="144">
        <f t="shared" si="1"/>
        <v>6</v>
      </c>
      <c r="B49" s="84" t="s">
        <v>1624</v>
      </c>
      <c r="C49" s="85" t="s">
        <v>517</v>
      </c>
      <c r="D49" s="86" t="s">
        <v>1628</v>
      </c>
      <c r="E49" s="87">
        <f t="shared" si="4"/>
        <v>10420</v>
      </c>
      <c r="F49" s="95">
        <f t="shared" si="0"/>
        <v>5</v>
      </c>
      <c r="G49" s="145">
        <f t="shared" si="2"/>
        <v>4</v>
      </c>
      <c r="H49" s="147">
        <f t="shared" si="3"/>
        <v>4</v>
      </c>
      <c r="I49" s="89">
        <v>1</v>
      </c>
      <c r="J49" s="88"/>
      <c r="K49" s="89"/>
      <c r="L49" s="88">
        <v>2</v>
      </c>
      <c r="M49" s="89"/>
      <c r="N49" s="88">
        <v>1</v>
      </c>
      <c r="O49" s="89"/>
      <c r="P49" s="88"/>
      <c r="Q49" s="89"/>
      <c r="R49" s="88"/>
      <c r="S49" s="89"/>
      <c r="T49" s="88">
        <v>1</v>
      </c>
      <c r="U49" s="89"/>
      <c r="V49" s="88"/>
      <c r="W49" s="89"/>
      <c r="X49" s="88"/>
      <c r="Y49" s="89"/>
      <c r="Z49" s="88"/>
      <c r="AA49" s="89"/>
      <c r="AB49" s="88"/>
      <c r="AC49" s="89"/>
      <c r="AD49" s="88"/>
      <c r="AE49" s="89"/>
      <c r="AF49" s="88"/>
      <c r="AG49" s="89"/>
      <c r="AH49" s="88"/>
      <c r="AI49" s="89"/>
      <c r="AJ49" s="88"/>
      <c r="AK49" s="89"/>
      <c r="AL49" s="88"/>
      <c r="AM49" s="89"/>
      <c r="AN49" s="88"/>
      <c r="AO49" s="89"/>
      <c r="AP49" s="88"/>
      <c r="AQ49" s="89"/>
      <c r="AR49" s="88"/>
      <c r="AS49" s="84" t="s">
        <v>1624</v>
      </c>
      <c r="AT49" s="85" t="s">
        <v>517</v>
      </c>
      <c r="AU49" s="32"/>
      <c r="AV49" s="32"/>
      <c r="AW49" s="32"/>
      <c r="AX49" s="32"/>
      <c r="AY49" s="32"/>
    </row>
    <row r="50" spans="1:51" x14ac:dyDescent="0.2">
      <c r="A50" s="144">
        <f t="shared" si="1"/>
        <v>6</v>
      </c>
      <c r="B50" s="84" t="s">
        <v>1624</v>
      </c>
      <c r="C50" s="85" t="s">
        <v>1649</v>
      </c>
      <c r="D50" s="86" t="s">
        <v>1650</v>
      </c>
      <c r="E50" s="87">
        <f t="shared" si="4"/>
        <v>13270</v>
      </c>
      <c r="F50" s="95">
        <f t="shared" si="0"/>
        <v>5</v>
      </c>
      <c r="G50" s="145">
        <f t="shared" si="2"/>
        <v>4</v>
      </c>
      <c r="H50" s="147">
        <f t="shared" si="3"/>
        <v>4</v>
      </c>
      <c r="I50" s="89">
        <v>1</v>
      </c>
      <c r="J50" s="88"/>
      <c r="K50" s="89"/>
      <c r="L50" s="88">
        <v>2</v>
      </c>
      <c r="M50" s="89"/>
      <c r="N50" s="88"/>
      <c r="O50" s="89">
        <v>1</v>
      </c>
      <c r="P50" s="88"/>
      <c r="Q50" s="89"/>
      <c r="R50" s="88"/>
      <c r="S50" s="89"/>
      <c r="T50" s="88">
        <v>1</v>
      </c>
      <c r="U50" s="89"/>
      <c r="V50" s="88"/>
      <c r="W50" s="89"/>
      <c r="X50" s="88"/>
      <c r="Y50" s="89"/>
      <c r="Z50" s="88"/>
      <c r="AA50" s="89"/>
      <c r="AB50" s="88"/>
      <c r="AC50" s="89"/>
      <c r="AD50" s="88"/>
      <c r="AE50" s="89"/>
      <c r="AF50" s="88"/>
      <c r="AG50" s="89"/>
      <c r="AH50" s="88"/>
      <c r="AI50" s="89"/>
      <c r="AJ50" s="88"/>
      <c r="AK50" s="89"/>
      <c r="AL50" s="88"/>
      <c r="AM50" s="89"/>
      <c r="AN50" s="88"/>
      <c r="AO50" s="89"/>
      <c r="AP50" s="88"/>
      <c r="AQ50" s="89"/>
      <c r="AR50" s="88"/>
      <c r="AS50" s="84" t="s">
        <v>1624</v>
      </c>
      <c r="AT50" s="85" t="s">
        <v>1649</v>
      </c>
      <c r="AU50" s="32"/>
      <c r="AV50" s="32"/>
      <c r="AW50" s="32"/>
      <c r="AX50" s="32"/>
      <c r="AY50" s="32"/>
    </row>
    <row r="51" spans="1:51" x14ac:dyDescent="0.2">
      <c r="A51" s="144">
        <f>I51*I$2+J51*J$2+K51*K$2+L51*L$2+M51*M$2</f>
        <v>6</v>
      </c>
      <c r="B51" s="84" t="s">
        <v>1624</v>
      </c>
      <c r="C51" s="85" t="s">
        <v>2301</v>
      </c>
      <c r="D51" s="86" t="s">
        <v>2302</v>
      </c>
      <c r="E51" s="87">
        <f>I51*I$4+J51*J$4+K51*K$4+L51*L$4+M51*M$4+N51*N$4+O51*O$4+P51*P$4+Q51*Q$4+R51*R$4+S51*S$4+T51*T$4+U51*U$4+V51*V$4+W51*W$4+X51*X$4+Y51*Y$4+Z51*Z$4+AA51*AA$4+AB51*AB$4+AD51*AD$4+AE51*AE$4+AF51*AF$4+AG51*AG$4+AH51*AH$4+AI51*AI$4+AJ51*AJ$4+AK51*AK$4+AL51*AL$4+AM51*AM$4+AN51*AN$4+AO51*AO$4+AP51*AP$4+AR51*AR$4</f>
        <v>14020</v>
      </c>
      <c r="F51" s="95">
        <f>SUM(I51:AR51)</f>
        <v>5</v>
      </c>
      <c r="G51" s="145">
        <f>SUM(I51:P51)</f>
        <v>4</v>
      </c>
      <c r="H51" s="147">
        <f>Q51*Q$2+R51*R$2+S51*S$2+T51*T$2+U51*U$2+V51*V$2+W51*W$2+X51*X$2+Y51*Y$2+Z51*Z$2+AA51*AA$2+AB51*AB$2+AC51*AC$2+AD51*AD$2+AE51*AE$2+AF51*AF$2+AG51*AG$2+AH51*AH$2+AI51*AI$2+AJ51*AJ$2+AK51*AK$2+AL51*AL$2+AM51*AM$2+AN51*AN$2+AO51*AO$2+AP51*AP$2+AQ51*AQ$2+AR51*AR$2</f>
        <v>4</v>
      </c>
      <c r="I51" s="89">
        <v>1</v>
      </c>
      <c r="J51" s="88"/>
      <c r="K51" s="89"/>
      <c r="L51" s="88">
        <v>2</v>
      </c>
      <c r="M51" s="89"/>
      <c r="N51" s="88"/>
      <c r="O51" s="89"/>
      <c r="P51" s="88">
        <v>1</v>
      </c>
      <c r="Q51" s="89"/>
      <c r="R51" s="88"/>
      <c r="S51" s="89"/>
      <c r="T51" s="88">
        <v>1</v>
      </c>
      <c r="U51" s="89"/>
      <c r="V51" s="88"/>
      <c r="W51" s="89"/>
      <c r="X51" s="88"/>
      <c r="Y51" s="89"/>
      <c r="Z51" s="88"/>
      <c r="AA51" s="89"/>
      <c r="AB51" s="88"/>
      <c r="AC51" s="89"/>
      <c r="AD51" s="88"/>
      <c r="AE51" s="89"/>
      <c r="AF51" s="88"/>
      <c r="AG51" s="89"/>
      <c r="AH51" s="88"/>
      <c r="AI51" s="89"/>
      <c r="AJ51" s="88"/>
      <c r="AK51" s="89"/>
      <c r="AL51" s="88"/>
      <c r="AM51" s="89"/>
      <c r="AN51" s="88"/>
      <c r="AO51" s="89"/>
      <c r="AP51" s="88"/>
      <c r="AQ51" s="89"/>
      <c r="AR51" s="88"/>
      <c r="AS51" s="84" t="s">
        <v>1624</v>
      </c>
      <c r="AT51" s="85" t="s">
        <v>1649</v>
      </c>
      <c r="AU51" s="32"/>
      <c r="AV51" s="32"/>
      <c r="AW51" s="32"/>
      <c r="AX51" s="32"/>
      <c r="AY51" s="32"/>
    </row>
    <row r="52" spans="1:51" x14ac:dyDescent="0.2">
      <c r="A52" s="144">
        <f t="shared" si="1"/>
        <v>6</v>
      </c>
      <c r="B52" s="94" t="s">
        <v>1624</v>
      </c>
      <c r="C52" s="90" t="s">
        <v>518</v>
      </c>
      <c r="D52" s="91" t="s">
        <v>1629</v>
      </c>
      <c r="E52" s="92">
        <f t="shared" si="4"/>
        <v>9430</v>
      </c>
      <c r="F52" s="96">
        <f t="shared" si="0"/>
        <v>4</v>
      </c>
      <c r="G52" s="145">
        <f t="shared" si="2"/>
        <v>3</v>
      </c>
      <c r="H52" s="147">
        <f t="shared" si="3"/>
        <v>3</v>
      </c>
      <c r="I52" s="93">
        <v>1</v>
      </c>
      <c r="J52" s="93"/>
      <c r="K52" s="93"/>
      <c r="L52" s="93">
        <v>2</v>
      </c>
      <c r="M52" s="93"/>
      <c r="N52" s="93"/>
      <c r="O52" s="93"/>
      <c r="P52" s="93"/>
      <c r="Q52" s="93"/>
      <c r="R52" s="93"/>
      <c r="S52" s="93"/>
      <c r="T52" s="93"/>
      <c r="U52" s="93"/>
      <c r="V52" s="93"/>
      <c r="W52" s="93"/>
      <c r="X52" s="93"/>
      <c r="Y52" s="93"/>
      <c r="Z52" s="93"/>
      <c r="AA52" s="93"/>
      <c r="AB52" s="93">
        <v>1</v>
      </c>
      <c r="AC52" s="93"/>
      <c r="AD52" s="93"/>
      <c r="AE52" s="93"/>
      <c r="AF52" s="93"/>
      <c r="AG52" s="93"/>
      <c r="AH52" s="93"/>
      <c r="AI52" s="93"/>
      <c r="AJ52" s="93"/>
      <c r="AK52" s="93"/>
      <c r="AL52" s="93"/>
      <c r="AM52" s="93"/>
      <c r="AN52" s="93"/>
      <c r="AO52" s="93"/>
      <c r="AP52" s="93"/>
      <c r="AQ52" s="93"/>
      <c r="AR52" s="93"/>
      <c r="AS52" s="94" t="s">
        <v>1624</v>
      </c>
      <c r="AT52" s="90" t="s">
        <v>518</v>
      </c>
      <c r="AU52" s="32"/>
      <c r="AV52" s="32"/>
      <c r="AW52" s="32"/>
      <c r="AX52" s="32"/>
      <c r="AY52" s="32"/>
    </row>
    <row r="53" spans="1:51" x14ac:dyDescent="0.2">
      <c r="A53" s="144">
        <f t="shared" si="1"/>
        <v>6</v>
      </c>
      <c r="B53" s="84" t="s">
        <v>1624</v>
      </c>
      <c r="C53" s="85" t="s">
        <v>519</v>
      </c>
      <c r="D53" s="86" t="s">
        <v>1630</v>
      </c>
      <c r="E53" s="87">
        <f t="shared" si="4"/>
        <v>9480</v>
      </c>
      <c r="F53" s="95">
        <f t="shared" si="0"/>
        <v>4</v>
      </c>
      <c r="G53" s="145">
        <f t="shared" si="2"/>
        <v>3</v>
      </c>
      <c r="H53" s="147">
        <f t="shared" si="3"/>
        <v>3</v>
      </c>
      <c r="I53" s="89">
        <v>1</v>
      </c>
      <c r="J53" s="88"/>
      <c r="K53" s="89"/>
      <c r="L53" s="88">
        <v>2</v>
      </c>
      <c r="M53" s="89"/>
      <c r="N53" s="88"/>
      <c r="O53" s="89"/>
      <c r="P53" s="88"/>
      <c r="Q53" s="89"/>
      <c r="R53" s="88"/>
      <c r="S53" s="89"/>
      <c r="T53" s="88"/>
      <c r="U53" s="89"/>
      <c r="V53" s="88"/>
      <c r="W53" s="89"/>
      <c r="X53" s="88">
        <v>1</v>
      </c>
      <c r="Y53" s="89"/>
      <c r="Z53" s="88"/>
      <c r="AA53" s="89"/>
      <c r="AB53" s="88"/>
      <c r="AC53" s="89"/>
      <c r="AD53" s="88"/>
      <c r="AE53" s="89"/>
      <c r="AF53" s="88"/>
      <c r="AG53" s="89"/>
      <c r="AH53" s="88"/>
      <c r="AI53" s="89"/>
      <c r="AJ53" s="88"/>
      <c r="AK53" s="89"/>
      <c r="AL53" s="88"/>
      <c r="AM53" s="89"/>
      <c r="AN53" s="88"/>
      <c r="AO53" s="89"/>
      <c r="AP53" s="88"/>
      <c r="AQ53" s="89"/>
      <c r="AR53" s="88"/>
      <c r="AS53" s="84" t="s">
        <v>1624</v>
      </c>
      <c r="AT53" s="85" t="s">
        <v>519</v>
      </c>
      <c r="AU53" s="32"/>
      <c r="AV53" s="32"/>
      <c r="AW53" s="32"/>
      <c r="AX53" s="32"/>
      <c r="AY53" s="32"/>
    </row>
    <row r="54" spans="1:51" x14ac:dyDescent="0.2">
      <c r="A54" s="144">
        <f t="shared" si="1"/>
        <v>6</v>
      </c>
      <c r="B54" s="94" t="s">
        <v>1624</v>
      </c>
      <c r="C54" s="90" t="s">
        <v>1723</v>
      </c>
      <c r="D54" s="91" t="s">
        <v>2171</v>
      </c>
      <c r="E54" s="92">
        <f t="shared" si="4"/>
        <v>8500</v>
      </c>
      <c r="F54" s="96">
        <f t="shared" si="0"/>
        <v>4</v>
      </c>
      <c r="G54" s="145">
        <f t="shared" si="2"/>
        <v>3</v>
      </c>
      <c r="H54" s="147">
        <f t="shared" si="3"/>
        <v>3</v>
      </c>
      <c r="I54" s="93">
        <v>1</v>
      </c>
      <c r="J54" s="93"/>
      <c r="K54" s="93"/>
      <c r="L54" s="93">
        <v>2</v>
      </c>
      <c r="M54" s="93"/>
      <c r="N54" s="93"/>
      <c r="O54" s="93"/>
      <c r="P54" s="93"/>
      <c r="Q54" s="93"/>
      <c r="R54" s="93"/>
      <c r="S54" s="93"/>
      <c r="T54" s="93"/>
      <c r="U54" s="93"/>
      <c r="V54" s="93"/>
      <c r="W54" s="93"/>
      <c r="X54" s="93"/>
      <c r="Y54" s="93"/>
      <c r="Z54" s="93"/>
      <c r="AA54" s="93"/>
      <c r="AB54" s="93"/>
      <c r="AC54" s="93"/>
      <c r="AD54" s="93"/>
      <c r="AE54" s="93"/>
      <c r="AF54" s="93"/>
      <c r="AG54" s="93">
        <v>1</v>
      </c>
      <c r="AH54" s="93"/>
      <c r="AI54" s="93"/>
      <c r="AJ54" s="93"/>
      <c r="AK54" s="93"/>
      <c r="AL54" s="93"/>
      <c r="AM54" s="93"/>
      <c r="AN54" s="93"/>
      <c r="AO54" s="93"/>
      <c r="AP54" s="93"/>
      <c r="AQ54" s="93"/>
      <c r="AR54" s="93"/>
      <c r="AS54" s="94" t="s">
        <v>1624</v>
      </c>
      <c r="AT54" s="90" t="s">
        <v>520</v>
      </c>
      <c r="AU54" s="32"/>
      <c r="AV54" s="32"/>
      <c r="AW54" s="32"/>
      <c r="AX54" s="32"/>
      <c r="AY54" s="32"/>
    </row>
    <row r="55" spans="1:51" x14ac:dyDescent="0.2">
      <c r="A55" s="144">
        <f t="shared" si="1"/>
        <v>6</v>
      </c>
      <c r="B55" s="84" t="s">
        <v>1624</v>
      </c>
      <c r="C55" s="85" t="s">
        <v>522</v>
      </c>
      <c r="D55" s="86" t="s">
        <v>1631</v>
      </c>
      <c r="E55" s="87">
        <f t="shared" si="4"/>
        <v>8830</v>
      </c>
      <c r="F55" s="95">
        <f t="shared" si="0"/>
        <v>4</v>
      </c>
      <c r="G55" s="145">
        <f t="shared" si="2"/>
        <v>3</v>
      </c>
      <c r="H55" s="147">
        <f t="shared" si="3"/>
        <v>3</v>
      </c>
      <c r="I55" s="89">
        <v>1</v>
      </c>
      <c r="J55" s="88"/>
      <c r="K55" s="89"/>
      <c r="L55" s="88">
        <v>2</v>
      </c>
      <c r="M55" s="89"/>
      <c r="N55" s="88"/>
      <c r="O55" s="89"/>
      <c r="P55" s="88"/>
      <c r="Q55" s="89"/>
      <c r="R55" s="88"/>
      <c r="S55" s="89"/>
      <c r="T55" s="88"/>
      <c r="U55" s="89"/>
      <c r="V55" s="88"/>
      <c r="W55" s="89"/>
      <c r="X55" s="88"/>
      <c r="Y55" s="89"/>
      <c r="Z55" s="88"/>
      <c r="AA55" s="89"/>
      <c r="AB55" s="88"/>
      <c r="AC55" s="89"/>
      <c r="AD55" s="88"/>
      <c r="AE55" s="89"/>
      <c r="AF55" s="88"/>
      <c r="AG55" s="89"/>
      <c r="AH55" s="88"/>
      <c r="AI55" s="89"/>
      <c r="AJ55" s="88"/>
      <c r="AK55" s="89"/>
      <c r="AL55" s="88"/>
      <c r="AM55" s="89"/>
      <c r="AN55" s="88"/>
      <c r="AO55" s="89"/>
      <c r="AP55" s="88">
        <v>1</v>
      </c>
      <c r="AQ55" s="89"/>
      <c r="AR55" s="88"/>
      <c r="AS55" s="84" t="s">
        <v>1624</v>
      </c>
      <c r="AT55" s="85" t="s">
        <v>522</v>
      </c>
      <c r="AU55" s="32"/>
      <c r="AV55" s="32"/>
      <c r="AW55" s="32"/>
      <c r="AX55" s="32"/>
      <c r="AY55" s="32"/>
    </row>
    <row r="56" spans="1:51" x14ac:dyDescent="0.2">
      <c r="A56" s="144">
        <f t="shared" si="1"/>
        <v>6</v>
      </c>
      <c r="B56" s="94" t="s">
        <v>1624</v>
      </c>
      <c r="C56" s="90" t="s">
        <v>523</v>
      </c>
      <c r="D56" s="91" t="s">
        <v>1632</v>
      </c>
      <c r="E56" s="92">
        <f t="shared" si="4"/>
        <v>8900</v>
      </c>
      <c r="F56" s="96">
        <f t="shared" si="0"/>
        <v>4</v>
      </c>
      <c r="G56" s="145">
        <f t="shared" si="2"/>
        <v>3</v>
      </c>
      <c r="H56" s="147">
        <f t="shared" si="3"/>
        <v>3</v>
      </c>
      <c r="I56" s="93">
        <v>1</v>
      </c>
      <c r="J56" s="93"/>
      <c r="K56" s="93"/>
      <c r="L56" s="93">
        <v>2</v>
      </c>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v>1</v>
      </c>
      <c r="AM56" s="93"/>
      <c r="AN56" s="93"/>
      <c r="AO56" s="93"/>
      <c r="AP56" s="93"/>
      <c r="AQ56" s="93"/>
      <c r="AR56" s="93"/>
      <c r="AS56" s="94" t="s">
        <v>1624</v>
      </c>
      <c r="AT56" s="90" t="s">
        <v>523</v>
      </c>
      <c r="AU56" s="32"/>
      <c r="AV56" s="32"/>
      <c r="AW56" s="32"/>
      <c r="AX56" s="32"/>
      <c r="AY56" s="32"/>
    </row>
    <row r="57" spans="1:51" x14ac:dyDescent="0.2">
      <c r="A57" s="144">
        <f t="shared" si="1"/>
        <v>8</v>
      </c>
      <c r="B57" s="84" t="s">
        <v>1624</v>
      </c>
      <c r="C57" s="85" t="s">
        <v>524</v>
      </c>
      <c r="D57" s="86" t="s">
        <v>1633</v>
      </c>
      <c r="E57" s="87">
        <f t="shared" si="4"/>
        <v>8930</v>
      </c>
      <c r="F57" s="95">
        <f t="shared" si="0"/>
        <v>4</v>
      </c>
      <c r="G57" s="145">
        <f t="shared" si="2"/>
        <v>3</v>
      </c>
      <c r="H57" s="147">
        <f t="shared" si="3"/>
        <v>3</v>
      </c>
      <c r="I57" s="89">
        <v>1</v>
      </c>
      <c r="J57" s="88"/>
      <c r="K57" s="89"/>
      <c r="L57" s="88"/>
      <c r="M57" s="89">
        <v>2</v>
      </c>
      <c r="N57" s="88"/>
      <c r="O57" s="89"/>
      <c r="P57" s="88"/>
      <c r="Q57" s="89"/>
      <c r="R57" s="88"/>
      <c r="S57" s="89">
        <v>1</v>
      </c>
      <c r="T57" s="88"/>
      <c r="U57" s="89"/>
      <c r="V57" s="88"/>
      <c r="W57" s="89"/>
      <c r="X57" s="88"/>
      <c r="Y57" s="89"/>
      <c r="Z57" s="88"/>
      <c r="AA57" s="89"/>
      <c r="AB57" s="88"/>
      <c r="AC57" s="89"/>
      <c r="AD57" s="88"/>
      <c r="AE57" s="89"/>
      <c r="AF57" s="88"/>
      <c r="AG57" s="89"/>
      <c r="AH57" s="88"/>
      <c r="AI57" s="89"/>
      <c r="AJ57" s="88"/>
      <c r="AK57" s="89"/>
      <c r="AL57" s="88"/>
      <c r="AM57" s="89"/>
      <c r="AN57" s="88"/>
      <c r="AO57" s="89"/>
      <c r="AP57" s="88"/>
      <c r="AQ57" s="89"/>
      <c r="AR57" s="88"/>
      <c r="AS57" s="84" t="s">
        <v>1624</v>
      </c>
      <c r="AT57" s="85" t="s">
        <v>524</v>
      </c>
      <c r="AU57" s="32"/>
      <c r="AV57" s="32"/>
      <c r="AW57" s="32"/>
      <c r="AX57" s="32"/>
      <c r="AY57" s="32"/>
    </row>
    <row r="58" spans="1:51" x14ac:dyDescent="0.2">
      <c r="A58" s="144">
        <f t="shared" si="1"/>
        <v>8</v>
      </c>
      <c r="B58" s="84" t="s">
        <v>1624</v>
      </c>
      <c r="C58" s="85" t="s">
        <v>525</v>
      </c>
      <c r="D58" s="86" t="s">
        <v>1634</v>
      </c>
      <c r="E58" s="87">
        <f t="shared" si="4"/>
        <v>10460</v>
      </c>
      <c r="F58" s="95">
        <f t="shared" si="0"/>
        <v>5</v>
      </c>
      <c r="G58" s="145">
        <f t="shared" si="2"/>
        <v>4</v>
      </c>
      <c r="H58" s="147">
        <f t="shared" si="3"/>
        <v>4</v>
      </c>
      <c r="I58" s="89">
        <v>1</v>
      </c>
      <c r="J58" s="88"/>
      <c r="K58" s="89"/>
      <c r="L58" s="88"/>
      <c r="M58" s="89">
        <v>2</v>
      </c>
      <c r="N58" s="88">
        <v>1</v>
      </c>
      <c r="O58" s="89"/>
      <c r="P58" s="88"/>
      <c r="Q58" s="89"/>
      <c r="R58" s="88"/>
      <c r="S58" s="89"/>
      <c r="T58" s="88">
        <v>1</v>
      </c>
      <c r="U58" s="89"/>
      <c r="V58" s="88"/>
      <c r="W58" s="89"/>
      <c r="X58" s="88"/>
      <c r="Y58" s="89"/>
      <c r="Z58" s="88"/>
      <c r="AA58" s="89"/>
      <c r="AB58" s="88"/>
      <c r="AC58" s="89"/>
      <c r="AD58" s="88"/>
      <c r="AE58" s="89"/>
      <c r="AF58" s="88"/>
      <c r="AG58" s="89"/>
      <c r="AH58" s="88"/>
      <c r="AI58" s="89"/>
      <c r="AJ58" s="88"/>
      <c r="AK58" s="89"/>
      <c r="AL58" s="88"/>
      <c r="AM58" s="89"/>
      <c r="AN58" s="88"/>
      <c r="AO58" s="89"/>
      <c r="AP58" s="88"/>
      <c r="AQ58" s="89"/>
      <c r="AR58" s="88"/>
      <c r="AS58" s="84" t="s">
        <v>1624</v>
      </c>
      <c r="AT58" s="85" t="s">
        <v>525</v>
      </c>
      <c r="AU58" s="32"/>
      <c r="AV58" s="32"/>
      <c r="AW58" s="32"/>
      <c r="AX58" s="32"/>
      <c r="AY58" s="32"/>
    </row>
    <row r="59" spans="1:51" x14ac:dyDescent="0.2">
      <c r="A59" s="144">
        <f t="shared" si="1"/>
        <v>8</v>
      </c>
      <c r="B59" s="84" t="s">
        <v>1624</v>
      </c>
      <c r="C59" s="85" t="s">
        <v>1651</v>
      </c>
      <c r="D59" s="86" t="s">
        <v>1652</v>
      </c>
      <c r="E59" s="87">
        <f t="shared" si="4"/>
        <v>13310</v>
      </c>
      <c r="F59" s="95">
        <f t="shared" si="0"/>
        <v>5</v>
      </c>
      <c r="G59" s="145">
        <f t="shared" si="2"/>
        <v>4</v>
      </c>
      <c r="H59" s="147">
        <f t="shared" si="3"/>
        <v>4</v>
      </c>
      <c r="I59" s="89">
        <v>1</v>
      </c>
      <c r="J59" s="88"/>
      <c r="K59" s="89"/>
      <c r="L59" s="88"/>
      <c r="M59" s="89">
        <v>2</v>
      </c>
      <c r="N59" s="88"/>
      <c r="O59" s="89">
        <v>1</v>
      </c>
      <c r="P59" s="88"/>
      <c r="Q59" s="89"/>
      <c r="R59" s="88"/>
      <c r="S59" s="89"/>
      <c r="T59" s="88">
        <v>1</v>
      </c>
      <c r="U59" s="89"/>
      <c r="V59" s="88"/>
      <c r="W59" s="89"/>
      <c r="X59" s="88"/>
      <c r="Y59" s="89"/>
      <c r="Z59" s="88"/>
      <c r="AA59" s="89"/>
      <c r="AB59" s="88"/>
      <c r="AC59" s="89"/>
      <c r="AD59" s="88"/>
      <c r="AE59" s="89"/>
      <c r="AF59" s="88"/>
      <c r="AG59" s="89"/>
      <c r="AH59" s="88"/>
      <c r="AI59" s="89"/>
      <c r="AJ59" s="88"/>
      <c r="AK59" s="89"/>
      <c r="AL59" s="88"/>
      <c r="AM59" s="89"/>
      <c r="AN59" s="88"/>
      <c r="AO59" s="89"/>
      <c r="AP59" s="88"/>
      <c r="AQ59" s="89"/>
      <c r="AR59" s="88"/>
      <c r="AS59" s="84" t="s">
        <v>1624</v>
      </c>
      <c r="AT59" s="85" t="s">
        <v>1651</v>
      </c>
      <c r="AU59" s="32"/>
      <c r="AV59" s="32"/>
      <c r="AW59" s="32"/>
      <c r="AX59" s="32"/>
      <c r="AY59" s="32"/>
    </row>
    <row r="60" spans="1:51" x14ac:dyDescent="0.2">
      <c r="A60" s="144">
        <f>I60*I$2+J60*J$2+K60*K$2+L60*L$2+M60*M$2</f>
        <v>8</v>
      </c>
      <c r="B60" s="84" t="s">
        <v>1624</v>
      </c>
      <c r="C60" s="85" t="s">
        <v>2303</v>
      </c>
      <c r="D60" s="86" t="s">
        <v>2304</v>
      </c>
      <c r="E60" s="87">
        <f>I60*I$4+J60*J$4+K60*K$4+L60*L$4+M60*M$4+N60*N$4+O60*O$4+P60*P$4+Q60*Q$4+R60*R$4+S60*S$4+T60*T$4+U60*U$4+V60*V$4+W60*W$4+X60*X$4+Y60*Y$4+Z60*Z$4+AA60*AA$4+AB60*AB$4+AD60*AD$4+AE60*AE$4+AF60*AF$4+AG60*AG$4+AH60*AH$4+AI60*AI$4+AJ60*AJ$4+AK60*AK$4+AL60*AL$4+AM60*AM$4+AN60*AN$4+AO60*AO$4+AP60*AP$4+AR60*AR$4</f>
        <v>14060</v>
      </c>
      <c r="F60" s="95">
        <f>SUM(I60:AR60)</f>
        <v>5</v>
      </c>
      <c r="G60" s="145">
        <f>SUM(I60:P60)</f>
        <v>4</v>
      </c>
      <c r="H60" s="147">
        <f>Q60*Q$2+R60*R$2+S60*S$2+T60*T$2+U60*U$2+V60*V$2+W60*W$2+X60*X$2+Y60*Y$2+Z60*Z$2+AA60*AA$2+AB60*AB$2+AC60*AC$2+AD60*AD$2+AE60*AE$2+AF60*AF$2+AG60*AG$2+AH60*AH$2+AI60*AI$2+AJ60*AJ$2+AK60*AK$2+AL60*AL$2+AM60*AM$2+AN60*AN$2+AO60*AO$2+AP60*AP$2+AQ60*AQ$2+AR60*AR$2</f>
        <v>4</v>
      </c>
      <c r="I60" s="89">
        <v>1</v>
      </c>
      <c r="J60" s="88"/>
      <c r="K60" s="89"/>
      <c r="L60" s="88"/>
      <c r="M60" s="89">
        <v>2</v>
      </c>
      <c r="N60" s="88"/>
      <c r="O60" s="89"/>
      <c r="P60" s="88">
        <v>1</v>
      </c>
      <c r="Q60" s="89"/>
      <c r="R60" s="88"/>
      <c r="S60" s="89"/>
      <c r="T60" s="88">
        <v>1</v>
      </c>
      <c r="U60" s="89"/>
      <c r="V60" s="88"/>
      <c r="W60" s="89"/>
      <c r="X60" s="88"/>
      <c r="Y60" s="89"/>
      <c r="Z60" s="88"/>
      <c r="AA60" s="89"/>
      <c r="AB60" s="88"/>
      <c r="AC60" s="89"/>
      <c r="AD60" s="88"/>
      <c r="AE60" s="89"/>
      <c r="AF60" s="88"/>
      <c r="AG60" s="89"/>
      <c r="AH60" s="88"/>
      <c r="AI60" s="89"/>
      <c r="AJ60" s="88"/>
      <c r="AK60" s="89"/>
      <c r="AL60" s="88"/>
      <c r="AM60" s="89"/>
      <c r="AN60" s="88"/>
      <c r="AO60" s="89"/>
      <c r="AP60" s="88"/>
      <c r="AQ60" s="89"/>
      <c r="AR60" s="88"/>
      <c r="AS60" s="84" t="s">
        <v>1624</v>
      </c>
      <c r="AT60" s="85" t="s">
        <v>1651</v>
      </c>
      <c r="AU60" s="32"/>
      <c r="AV60" s="32"/>
      <c r="AW60" s="32"/>
      <c r="AX60" s="32"/>
      <c r="AY60" s="32"/>
    </row>
    <row r="61" spans="1:51" x14ac:dyDescent="0.2">
      <c r="A61" s="144">
        <f t="shared" si="1"/>
        <v>8</v>
      </c>
      <c r="B61" s="94" t="s">
        <v>1624</v>
      </c>
      <c r="C61" s="90" t="s">
        <v>526</v>
      </c>
      <c r="D61" s="91" t="s">
        <v>1635</v>
      </c>
      <c r="E61" s="92">
        <f t="shared" si="4"/>
        <v>9470</v>
      </c>
      <c r="F61" s="96">
        <f t="shared" si="0"/>
        <v>4</v>
      </c>
      <c r="G61" s="145">
        <f t="shared" si="2"/>
        <v>3</v>
      </c>
      <c r="H61" s="147">
        <f t="shared" si="3"/>
        <v>3</v>
      </c>
      <c r="I61" s="93">
        <v>1</v>
      </c>
      <c r="J61" s="93"/>
      <c r="K61" s="93"/>
      <c r="L61" s="93"/>
      <c r="M61" s="93">
        <v>2</v>
      </c>
      <c r="N61" s="93"/>
      <c r="O61" s="93"/>
      <c r="P61" s="93"/>
      <c r="Q61" s="93"/>
      <c r="R61" s="93"/>
      <c r="S61" s="93"/>
      <c r="T61" s="93"/>
      <c r="U61" s="93"/>
      <c r="V61" s="93"/>
      <c r="W61" s="93"/>
      <c r="X61" s="93"/>
      <c r="Y61" s="93"/>
      <c r="Z61" s="93"/>
      <c r="AA61" s="93"/>
      <c r="AB61" s="93">
        <v>1</v>
      </c>
      <c r="AC61" s="93"/>
      <c r="AD61" s="93"/>
      <c r="AE61" s="93"/>
      <c r="AF61" s="93"/>
      <c r="AG61" s="93"/>
      <c r="AH61" s="93"/>
      <c r="AI61" s="93"/>
      <c r="AJ61" s="93"/>
      <c r="AK61" s="93"/>
      <c r="AL61" s="93"/>
      <c r="AM61" s="93"/>
      <c r="AN61" s="93"/>
      <c r="AO61" s="93"/>
      <c r="AP61" s="93"/>
      <c r="AQ61" s="93"/>
      <c r="AR61" s="93"/>
      <c r="AS61" s="94" t="s">
        <v>1624</v>
      </c>
      <c r="AT61" s="90" t="s">
        <v>526</v>
      </c>
      <c r="AU61" s="32"/>
      <c r="AV61" s="32"/>
      <c r="AW61" s="32"/>
      <c r="AX61" s="32"/>
      <c r="AY61" s="32"/>
    </row>
    <row r="62" spans="1:51" x14ac:dyDescent="0.2">
      <c r="A62" s="144">
        <f t="shared" si="1"/>
        <v>8</v>
      </c>
      <c r="B62" s="84" t="s">
        <v>1624</v>
      </c>
      <c r="C62" s="85" t="s">
        <v>527</v>
      </c>
      <c r="D62" s="86" t="s">
        <v>1636</v>
      </c>
      <c r="E62" s="87">
        <f t="shared" si="4"/>
        <v>9520</v>
      </c>
      <c r="F62" s="95">
        <f t="shared" si="0"/>
        <v>4</v>
      </c>
      <c r="G62" s="145">
        <f t="shared" si="2"/>
        <v>3</v>
      </c>
      <c r="H62" s="147">
        <f t="shared" si="3"/>
        <v>3</v>
      </c>
      <c r="I62" s="89">
        <v>1</v>
      </c>
      <c r="J62" s="88"/>
      <c r="K62" s="89"/>
      <c r="L62" s="88"/>
      <c r="M62" s="89">
        <v>2</v>
      </c>
      <c r="N62" s="88"/>
      <c r="O62" s="89"/>
      <c r="P62" s="88"/>
      <c r="Q62" s="89"/>
      <c r="R62" s="88"/>
      <c r="S62" s="89"/>
      <c r="T62" s="88"/>
      <c r="U62" s="89"/>
      <c r="V62" s="88"/>
      <c r="W62" s="89"/>
      <c r="X62" s="88">
        <v>1</v>
      </c>
      <c r="Y62" s="89"/>
      <c r="Z62" s="88"/>
      <c r="AA62" s="89"/>
      <c r="AB62" s="88"/>
      <c r="AC62" s="89"/>
      <c r="AD62" s="88"/>
      <c r="AE62" s="89"/>
      <c r="AF62" s="88"/>
      <c r="AG62" s="89"/>
      <c r="AH62" s="88"/>
      <c r="AI62" s="89"/>
      <c r="AJ62" s="88"/>
      <c r="AK62" s="89"/>
      <c r="AL62" s="88"/>
      <c r="AM62" s="89"/>
      <c r="AN62" s="88"/>
      <c r="AO62" s="89"/>
      <c r="AP62" s="88"/>
      <c r="AQ62" s="89"/>
      <c r="AR62" s="88"/>
      <c r="AS62" s="84" t="s">
        <v>1624</v>
      </c>
      <c r="AT62" s="85" t="s">
        <v>527</v>
      </c>
      <c r="AU62" s="32"/>
      <c r="AV62" s="32"/>
      <c r="AW62" s="32"/>
      <c r="AX62" s="32"/>
      <c r="AY62" s="32"/>
    </row>
    <row r="63" spans="1:51" x14ac:dyDescent="0.2">
      <c r="A63" s="144">
        <f t="shared" si="1"/>
        <v>8</v>
      </c>
      <c r="B63" s="94" t="s">
        <v>1624</v>
      </c>
      <c r="C63" s="90" t="s">
        <v>1673</v>
      </c>
      <c r="D63" s="91" t="s">
        <v>2172</v>
      </c>
      <c r="E63" s="92">
        <f t="shared" si="4"/>
        <v>8540</v>
      </c>
      <c r="F63" s="96">
        <f t="shared" si="0"/>
        <v>4</v>
      </c>
      <c r="G63" s="145">
        <f t="shared" si="2"/>
        <v>3</v>
      </c>
      <c r="H63" s="147">
        <f t="shared" si="3"/>
        <v>3</v>
      </c>
      <c r="I63" s="93">
        <v>1</v>
      </c>
      <c r="J63" s="93"/>
      <c r="K63" s="93"/>
      <c r="L63" s="93"/>
      <c r="M63" s="93">
        <v>2</v>
      </c>
      <c r="N63" s="93"/>
      <c r="O63" s="93"/>
      <c r="P63" s="93"/>
      <c r="Q63" s="93"/>
      <c r="R63" s="93"/>
      <c r="S63" s="93"/>
      <c r="T63" s="93"/>
      <c r="U63" s="93"/>
      <c r="V63" s="93"/>
      <c r="W63" s="93"/>
      <c r="X63" s="93"/>
      <c r="Y63" s="93"/>
      <c r="Z63" s="93"/>
      <c r="AA63" s="93"/>
      <c r="AB63" s="93"/>
      <c r="AC63" s="93"/>
      <c r="AD63" s="93"/>
      <c r="AE63" s="93"/>
      <c r="AF63" s="93"/>
      <c r="AG63" s="93">
        <v>1</v>
      </c>
      <c r="AH63" s="93"/>
      <c r="AI63" s="93"/>
      <c r="AJ63" s="93"/>
      <c r="AK63" s="93"/>
      <c r="AL63" s="93"/>
      <c r="AM63" s="93"/>
      <c r="AN63" s="93"/>
      <c r="AO63" s="93"/>
      <c r="AP63" s="93"/>
      <c r="AQ63" s="93"/>
      <c r="AR63" s="93"/>
      <c r="AS63" s="94" t="s">
        <v>1624</v>
      </c>
      <c r="AT63" s="90" t="s">
        <v>528</v>
      </c>
      <c r="AU63" s="32"/>
      <c r="AV63" s="32"/>
      <c r="AW63" s="32"/>
      <c r="AX63" s="32"/>
      <c r="AY63" s="32"/>
    </row>
    <row r="64" spans="1:51" x14ac:dyDescent="0.2">
      <c r="A64" s="144">
        <f t="shared" si="1"/>
        <v>8</v>
      </c>
      <c r="B64" s="84" t="s">
        <v>1624</v>
      </c>
      <c r="C64" s="85" t="s">
        <v>530</v>
      </c>
      <c r="D64" s="86" t="s">
        <v>1637</v>
      </c>
      <c r="E64" s="87">
        <f t="shared" si="4"/>
        <v>8870</v>
      </c>
      <c r="F64" s="95">
        <f t="shared" si="0"/>
        <v>4</v>
      </c>
      <c r="G64" s="145">
        <f t="shared" si="2"/>
        <v>3</v>
      </c>
      <c r="H64" s="147">
        <f t="shared" si="3"/>
        <v>3</v>
      </c>
      <c r="I64" s="89">
        <v>1</v>
      </c>
      <c r="J64" s="88"/>
      <c r="K64" s="89"/>
      <c r="L64" s="88"/>
      <c r="M64" s="89">
        <v>2</v>
      </c>
      <c r="N64" s="88"/>
      <c r="O64" s="89"/>
      <c r="P64" s="88"/>
      <c r="Q64" s="89"/>
      <c r="R64" s="88"/>
      <c r="S64" s="89"/>
      <c r="T64" s="88"/>
      <c r="U64" s="89"/>
      <c r="V64" s="88"/>
      <c r="W64" s="89"/>
      <c r="X64" s="88"/>
      <c r="Y64" s="89"/>
      <c r="Z64" s="88"/>
      <c r="AA64" s="89"/>
      <c r="AB64" s="88"/>
      <c r="AC64" s="89"/>
      <c r="AD64" s="88"/>
      <c r="AE64" s="89"/>
      <c r="AF64" s="88"/>
      <c r="AG64" s="89"/>
      <c r="AH64" s="88"/>
      <c r="AI64" s="89"/>
      <c r="AJ64" s="88"/>
      <c r="AK64" s="89"/>
      <c r="AL64" s="88"/>
      <c r="AM64" s="89"/>
      <c r="AN64" s="88"/>
      <c r="AO64" s="89"/>
      <c r="AP64" s="88">
        <v>1</v>
      </c>
      <c r="AQ64" s="89"/>
      <c r="AR64" s="88"/>
      <c r="AS64" s="84" t="s">
        <v>1624</v>
      </c>
      <c r="AT64" s="85" t="s">
        <v>530</v>
      </c>
      <c r="AU64" s="32"/>
      <c r="AV64" s="32"/>
      <c r="AW64" s="32"/>
      <c r="AX64" s="32"/>
      <c r="AY64" s="32"/>
    </row>
    <row r="65" spans="1:51" x14ac:dyDescent="0.2">
      <c r="A65" s="144">
        <f t="shared" si="1"/>
        <v>8</v>
      </c>
      <c r="B65" s="94" t="s">
        <v>1624</v>
      </c>
      <c r="C65" s="90" t="s">
        <v>531</v>
      </c>
      <c r="D65" s="91" t="s">
        <v>1638</v>
      </c>
      <c r="E65" s="92">
        <f t="shared" si="4"/>
        <v>8940</v>
      </c>
      <c r="F65" s="96">
        <f t="shared" si="0"/>
        <v>4</v>
      </c>
      <c r="G65" s="145">
        <f t="shared" si="2"/>
        <v>3</v>
      </c>
      <c r="H65" s="147">
        <f t="shared" si="3"/>
        <v>3</v>
      </c>
      <c r="I65" s="93">
        <v>1</v>
      </c>
      <c r="J65" s="93"/>
      <c r="K65" s="93"/>
      <c r="L65" s="93"/>
      <c r="M65" s="93">
        <v>2</v>
      </c>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v>1</v>
      </c>
      <c r="AM65" s="93"/>
      <c r="AN65" s="93"/>
      <c r="AO65" s="93"/>
      <c r="AP65" s="93"/>
      <c r="AQ65" s="93"/>
      <c r="AR65" s="93"/>
      <c r="AS65" s="94" t="s">
        <v>1624</v>
      </c>
      <c r="AT65" s="90" t="s">
        <v>531</v>
      </c>
      <c r="AU65" s="32"/>
      <c r="AV65" s="32"/>
      <c r="AW65" s="32"/>
      <c r="AX65" s="32"/>
      <c r="AY65" s="32"/>
    </row>
    <row r="66" spans="1:51" x14ac:dyDescent="0.2">
      <c r="A66" s="144">
        <f t="shared" si="1"/>
        <v>9</v>
      </c>
      <c r="B66" s="84" t="s">
        <v>1624</v>
      </c>
      <c r="C66" s="85" t="s">
        <v>1724</v>
      </c>
      <c r="D66" s="86" t="s">
        <v>1725</v>
      </c>
      <c r="E66" s="87">
        <f t="shared" si="4"/>
        <v>9080</v>
      </c>
      <c r="F66" s="95">
        <f t="shared" si="0"/>
        <v>4</v>
      </c>
      <c r="G66" s="145">
        <f t="shared" si="2"/>
        <v>3</v>
      </c>
      <c r="H66" s="147">
        <f t="shared" si="3"/>
        <v>3</v>
      </c>
      <c r="I66" s="89"/>
      <c r="J66" s="88">
        <v>1</v>
      </c>
      <c r="K66" s="89"/>
      <c r="L66" s="88"/>
      <c r="M66" s="89">
        <v>2</v>
      </c>
      <c r="N66" s="88"/>
      <c r="O66" s="89"/>
      <c r="P66" s="88"/>
      <c r="Q66" s="89"/>
      <c r="R66" s="88"/>
      <c r="S66" s="89">
        <v>1</v>
      </c>
      <c r="T66" s="88"/>
      <c r="U66" s="89"/>
      <c r="V66" s="88"/>
      <c r="W66" s="89"/>
      <c r="X66" s="88"/>
      <c r="Y66" s="89"/>
      <c r="Z66" s="88"/>
      <c r="AA66" s="89"/>
      <c r="AB66" s="88"/>
      <c r="AC66" s="89"/>
      <c r="AD66" s="88"/>
      <c r="AE66" s="89"/>
      <c r="AF66" s="88"/>
      <c r="AG66" s="89"/>
      <c r="AH66" s="88"/>
      <c r="AI66" s="89"/>
      <c r="AJ66" s="88"/>
      <c r="AK66" s="89"/>
      <c r="AL66" s="88"/>
      <c r="AM66" s="89"/>
      <c r="AN66" s="88"/>
      <c r="AO66" s="89"/>
      <c r="AP66" s="88"/>
      <c r="AQ66" s="89"/>
      <c r="AR66" s="88"/>
      <c r="AS66" s="84" t="s">
        <v>1624</v>
      </c>
      <c r="AT66" s="85" t="s">
        <v>1724</v>
      </c>
      <c r="AU66" s="32"/>
      <c r="AV66" s="32"/>
      <c r="AW66" s="32"/>
      <c r="AX66" s="32"/>
      <c r="AY66" s="32"/>
    </row>
    <row r="67" spans="1:51" x14ac:dyDescent="0.2">
      <c r="A67" s="144">
        <f t="shared" si="1"/>
        <v>9</v>
      </c>
      <c r="B67" s="84" t="s">
        <v>1624</v>
      </c>
      <c r="C67" s="85" t="s">
        <v>1726</v>
      </c>
      <c r="D67" s="86" t="s">
        <v>1727</v>
      </c>
      <c r="E67" s="87">
        <f t="shared" si="4"/>
        <v>10610</v>
      </c>
      <c r="F67" s="95">
        <f t="shared" si="0"/>
        <v>5</v>
      </c>
      <c r="G67" s="145">
        <f t="shared" si="2"/>
        <v>4</v>
      </c>
      <c r="H67" s="147">
        <f t="shared" si="3"/>
        <v>4</v>
      </c>
      <c r="I67" s="89"/>
      <c r="J67" s="88">
        <v>1</v>
      </c>
      <c r="K67" s="89"/>
      <c r="L67" s="88"/>
      <c r="M67" s="89">
        <v>2</v>
      </c>
      <c r="N67" s="88">
        <v>1</v>
      </c>
      <c r="O67" s="89"/>
      <c r="P67" s="88"/>
      <c r="Q67" s="89"/>
      <c r="R67" s="88"/>
      <c r="S67" s="89"/>
      <c r="T67" s="88">
        <v>1</v>
      </c>
      <c r="U67" s="89"/>
      <c r="V67" s="88"/>
      <c r="W67" s="89"/>
      <c r="X67" s="88"/>
      <c r="Y67" s="89"/>
      <c r="Z67" s="88"/>
      <c r="AA67" s="89"/>
      <c r="AB67" s="88"/>
      <c r="AC67" s="89"/>
      <c r="AD67" s="88"/>
      <c r="AE67" s="89"/>
      <c r="AF67" s="88"/>
      <c r="AG67" s="89"/>
      <c r="AH67" s="88"/>
      <c r="AI67" s="89"/>
      <c r="AJ67" s="88"/>
      <c r="AK67" s="89"/>
      <c r="AL67" s="88"/>
      <c r="AM67" s="89"/>
      <c r="AN67" s="88"/>
      <c r="AO67" s="89"/>
      <c r="AP67" s="88"/>
      <c r="AQ67" s="89"/>
      <c r="AR67" s="88"/>
      <c r="AS67" s="84" t="s">
        <v>1624</v>
      </c>
      <c r="AT67" s="85" t="s">
        <v>1726</v>
      </c>
      <c r="AU67" s="32"/>
      <c r="AV67" s="32"/>
      <c r="AW67" s="32"/>
      <c r="AX67" s="32"/>
      <c r="AY67" s="32"/>
    </row>
    <row r="68" spans="1:51" x14ac:dyDescent="0.2">
      <c r="A68" s="144">
        <f t="shared" si="1"/>
        <v>9</v>
      </c>
      <c r="B68" s="84" t="s">
        <v>1624</v>
      </c>
      <c r="C68" s="85" t="s">
        <v>1728</v>
      </c>
      <c r="D68" s="86" t="s">
        <v>1729</v>
      </c>
      <c r="E68" s="87">
        <f t="shared" si="4"/>
        <v>13460</v>
      </c>
      <c r="F68" s="95">
        <f t="shared" si="0"/>
        <v>5</v>
      </c>
      <c r="G68" s="145">
        <f t="shared" si="2"/>
        <v>4</v>
      </c>
      <c r="H68" s="147">
        <f t="shared" si="3"/>
        <v>4</v>
      </c>
      <c r="I68" s="89"/>
      <c r="J68" s="88">
        <v>1</v>
      </c>
      <c r="K68" s="89"/>
      <c r="L68" s="88"/>
      <c r="M68" s="89">
        <v>2</v>
      </c>
      <c r="N68" s="88"/>
      <c r="O68" s="89">
        <v>1</v>
      </c>
      <c r="P68" s="88"/>
      <c r="Q68" s="89"/>
      <c r="R68" s="88"/>
      <c r="S68" s="89"/>
      <c r="T68" s="88">
        <v>1</v>
      </c>
      <c r="U68" s="89"/>
      <c r="V68" s="88"/>
      <c r="W68" s="89"/>
      <c r="X68" s="88"/>
      <c r="Y68" s="89"/>
      <c r="Z68" s="88"/>
      <c r="AA68" s="89"/>
      <c r="AB68" s="88"/>
      <c r="AC68" s="89"/>
      <c r="AD68" s="88"/>
      <c r="AE68" s="89"/>
      <c r="AF68" s="88"/>
      <c r="AG68" s="89"/>
      <c r="AH68" s="88"/>
      <c r="AI68" s="89"/>
      <c r="AJ68" s="88"/>
      <c r="AK68" s="89"/>
      <c r="AL68" s="88"/>
      <c r="AM68" s="89"/>
      <c r="AN68" s="88"/>
      <c r="AO68" s="89"/>
      <c r="AP68" s="88"/>
      <c r="AQ68" s="89"/>
      <c r="AR68" s="88"/>
      <c r="AS68" s="84" t="s">
        <v>1624</v>
      </c>
      <c r="AT68" s="85" t="s">
        <v>1728</v>
      </c>
      <c r="AU68" s="32"/>
      <c r="AV68" s="32"/>
      <c r="AW68" s="32"/>
      <c r="AX68" s="32"/>
      <c r="AY68" s="32"/>
    </row>
    <row r="69" spans="1:51" x14ac:dyDescent="0.2">
      <c r="A69" s="144">
        <f>I69*I$2+J69*J$2+K69*K$2+L69*L$2+M69*M$2</f>
        <v>9</v>
      </c>
      <c r="B69" s="84" t="s">
        <v>1624</v>
      </c>
      <c r="C69" s="85" t="s">
        <v>2305</v>
      </c>
      <c r="D69" s="86" t="s">
        <v>2306</v>
      </c>
      <c r="E69" s="87">
        <f>I69*I$4+J69*J$4+K69*K$4+L69*L$4+M69*M$4+N69*N$4+O69*O$4+P69*P$4+Q69*Q$4+R69*R$4+S69*S$4+T69*T$4+U69*U$4+V69*V$4+W69*W$4+X69*X$4+Y69*Y$4+Z69*Z$4+AA69*AA$4+AB69*AB$4+AD69*AD$4+AE69*AE$4+AF69*AF$4+AG69*AG$4+AH69*AH$4+AI69*AI$4+AJ69*AJ$4+AK69*AK$4+AL69*AL$4+AM69*AM$4+AN69*AN$4+AO69*AO$4+AP69*AP$4+AR69*AR$4</f>
        <v>14210</v>
      </c>
      <c r="F69" s="95">
        <f>SUM(I69:AR69)</f>
        <v>5</v>
      </c>
      <c r="G69" s="145">
        <f>SUM(I69:P69)</f>
        <v>4</v>
      </c>
      <c r="H69" s="147">
        <f>Q69*Q$2+R69*R$2+S69*S$2+T69*T$2+U69*U$2+V69*V$2+W69*W$2+X69*X$2+Y69*Y$2+Z69*Z$2+AA69*AA$2+AB69*AB$2+AC69*AC$2+AD69*AD$2+AE69*AE$2+AF69*AF$2+AG69*AG$2+AH69*AH$2+AI69*AI$2+AJ69*AJ$2+AK69*AK$2+AL69*AL$2+AM69*AM$2+AN69*AN$2+AO69*AO$2+AP69*AP$2+AQ69*AQ$2+AR69*AR$2</f>
        <v>4</v>
      </c>
      <c r="I69" s="89"/>
      <c r="J69" s="88">
        <v>1</v>
      </c>
      <c r="K69" s="89"/>
      <c r="L69" s="88"/>
      <c r="M69" s="89">
        <v>2</v>
      </c>
      <c r="N69" s="88"/>
      <c r="O69" s="89"/>
      <c r="P69" s="88">
        <v>1</v>
      </c>
      <c r="Q69" s="89"/>
      <c r="R69" s="88"/>
      <c r="S69" s="89"/>
      <c r="T69" s="88">
        <v>1</v>
      </c>
      <c r="U69" s="89"/>
      <c r="V69" s="88"/>
      <c r="W69" s="89"/>
      <c r="X69" s="88"/>
      <c r="Y69" s="89"/>
      <c r="Z69" s="88"/>
      <c r="AA69" s="89"/>
      <c r="AB69" s="88"/>
      <c r="AC69" s="89"/>
      <c r="AD69" s="88"/>
      <c r="AE69" s="89"/>
      <c r="AF69" s="88"/>
      <c r="AG69" s="89"/>
      <c r="AH69" s="88"/>
      <c r="AI69" s="89"/>
      <c r="AJ69" s="88"/>
      <c r="AK69" s="89"/>
      <c r="AL69" s="88"/>
      <c r="AM69" s="89"/>
      <c r="AN69" s="88"/>
      <c r="AO69" s="89"/>
      <c r="AP69" s="88"/>
      <c r="AQ69" s="89"/>
      <c r="AR69" s="88"/>
      <c r="AS69" s="84" t="s">
        <v>1624</v>
      </c>
      <c r="AT69" s="85" t="s">
        <v>1728</v>
      </c>
      <c r="AU69" s="32"/>
      <c r="AV69" s="32"/>
      <c r="AW69" s="32"/>
      <c r="AX69" s="32"/>
      <c r="AY69" s="32"/>
    </row>
    <row r="70" spans="1:51" x14ac:dyDescent="0.2">
      <c r="A70" s="144">
        <f t="shared" si="1"/>
        <v>9</v>
      </c>
      <c r="B70" s="94" t="s">
        <v>1624</v>
      </c>
      <c r="C70" s="90" t="s">
        <v>1730</v>
      </c>
      <c r="D70" s="91" t="s">
        <v>1731</v>
      </c>
      <c r="E70" s="92">
        <f t="shared" si="4"/>
        <v>9620</v>
      </c>
      <c r="F70" s="96">
        <f t="shared" si="0"/>
        <v>4</v>
      </c>
      <c r="G70" s="145">
        <f t="shared" si="2"/>
        <v>3</v>
      </c>
      <c r="H70" s="147">
        <f t="shared" si="3"/>
        <v>3</v>
      </c>
      <c r="I70" s="93"/>
      <c r="J70" s="93">
        <v>1</v>
      </c>
      <c r="K70" s="93"/>
      <c r="L70" s="93"/>
      <c r="M70" s="93">
        <v>2</v>
      </c>
      <c r="N70" s="93"/>
      <c r="O70" s="93"/>
      <c r="P70" s="93"/>
      <c r="Q70" s="93"/>
      <c r="R70" s="93"/>
      <c r="S70" s="93"/>
      <c r="T70" s="93"/>
      <c r="U70" s="93"/>
      <c r="V70" s="93"/>
      <c r="W70" s="93"/>
      <c r="X70" s="93"/>
      <c r="Y70" s="93"/>
      <c r="Z70" s="93"/>
      <c r="AA70" s="93"/>
      <c r="AB70" s="93">
        <v>1</v>
      </c>
      <c r="AC70" s="93"/>
      <c r="AD70" s="93"/>
      <c r="AE70" s="93"/>
      <c r="AF70" s="93"/>
      <c r="AG70" s="93"/>
      <c r="AH70" s="93"/>
      <c r="AI70" s="93"/>
      <c r="AJ70" s="93"/>
      <c r="AK70" s="93"/>
      <c r="AL70" s="93"/>
      <c r="AM70" s="93"/>
      <c r="AN70" s="93"/>
      <c r="AO70" s="93"/>
      <c r="AP70" s="93"/>
      <c r="AQ70" s="93"/>
      <c r="AR70" s="93"/>
      <c r="AS70" s="94" t="s">
        <v>1624</v>
      </c>
      <c r="AT70" s="90" t="s">
        <v>1730</v>
      </c>
      <c r="AU70" s="32"/>
      <c r="AV70" s="32"/>
      <c r="AW70" s="32"/>
      <c r="AX70" s="32"/>
      <c r="AY70" s="32"/>
    </row>
    <row r="71" spans="1:51" x14ac:dyDescent="0.2">
      <c r="A71" s="144">
        <f t="shared" si="1"/>
        <v>9</v>
      </c>
      <c r="B71" s="84" t="s">
        <v>1624</v>
      </c>
      <c r="C71" s="85" t="s">
        <v>1732</v>
      </c>
      <c r="D71" s="86" t="s">
        <v>1733</v>
      </c>
      <c r="E71" s="87">
        <f t="shared" si="4"/>
        <v>9670</v>
      </c>
      <c r="F71" s="95">
        <f t="shared" si="0"/>
        <v>4</v>
      </c>
      <c r="G71" s="145">
        <f t="shared" si="2"/>
        <v>3</v>
      </c>
      <c r="H71" s="147">
        <f t="shared" si="3"/>
        <v>3</v>
      </c>
      <c r="I71" s="89"/>
      <c r="J71" s="88">
        <v>1</v>
      </c>
      <c r="K71" s="89"/>
      <c r="L71" s="88"/>
      <c r="M71" s="89">
        <v>2</v>
      </c>
      <c r="N71" s="88"/>
      <c r="O71" s="89"/>
      <c r="P71" s="88"/>
      <c r="Q71" s="89"/>
      <c r="R71" s="88"/>
      <c r="S71" s="89"/>
      <c r="T71" s="88"/>
      <c r="U71" s="89"/>
      <c r="V71" s="88"/>
      <c r="W71" s="89"/>
      <c r="X71" s="88">
        <v>1</v>
      </c>
      <c r="Y71" s="89"/>
      <c r="Z71" s="88"/>
      <c r="AA71" s="89"/>
      <c r="AB71" s="88"/>
      <c r="AC71" s="89"/>
      <c r="AD71" s="88"/>
      <c r="AE71" s="89"/>
      <c r="AF71" s="88"/>
      <c r="AG71" s="89"/>
      <c r="AH71" s="88"/>
      <c r="AI71" s="89"/>
      <c r="AJ71" s="88"/>
      <c r="AK71" s="89"/>
      <c r="AL71" s="88"/>
      <c r="AM71" s="89"/>
      <c r="AN71" s="88"/>
      <c r="AO71" s="89"/>
      <c r="AP71" s="88"/>
      <c r="AQ71" s="89"/>
      <c r="AR71" s="88"/>
      <c r="AS71" s="84" t="s">
        <v>1624</v>
      </c>
      <c r="AT71" s="85" t="s">
        <v>1732</v>
      </c>
      <c r="AU71" s="32"/>
      <c r="AV71" s="32"/>
      <c r="AW71" s="32"/>
      <c r="AX71" s="32"/>
      <c r="AY71" s="32"/>
    </row>
    <row r="72" spans="1:51" x14ac:dyDescent="0.2">
      <c r="A72" s="144">
        <f t="shared" si="1"/>
        <v>9</v>
      </c>
      <c r="B72" s="94" t="s">
        <v>1624</v>
      </c>
      <c r="C72" s="90" t="s">
        <v>1734</v>
      </c>
      <c r="D72" s="91" t="s">
        <v>2173</v>
      </c>
      <c r="E72" s="92">
        <f t="shared" si="4"/>
        <v>8690</v>
      </c>
      <c r="F72" s="96">
        <f t="shared" si="0"/>
        <v>4</v>
      </c>
      <c r="G72" s="145">
        <f t="shared" si="2"/>
        <v>3</v>
      </c>
      <c r="H72" s="147">
        <f t="shared" si="3"/>
        <v>3</v>
      </c>
      <c r="I72" s="93"/>
      <c r="J72" s="93">
        <v>1</v>
      </c>
      <c r="K72" s="93"/>
      <c r="L72" s="93"/>
      <c r="M72" s="93">
        <v>2</v>
      </c>
      <c r="N72" s="93"/>
      <c r="O72" s="93"/>
      <c r="P72" s="93"/>
      <c r="Q72" s="93"/>
      <c r="R72" s="93"/>
      <c r="S72" s="93"/>
      <c r="T72" s="93"/>
      <c r="U72" s="93"/>
      <c r="V72" s="93"/>
      <c r="W72" s="93"/>
      <c r="X72" s="93"/>
      <c r="Y72" s="93"/>
      <c r="Z72" s="93"/>
      <c r="AA72" s="93"/>
      <c r="AB72" s="93"/>
      <c r="AC72" s="93"/>
      <c r="AD72" s="93"/>
      <c r="AE72" s="93"/>
      <c r="AF72" s="93"/>
      <c r="AG72" s="93">
        <v>1</v>
      </c>
      <c r="AH72" s="93"/>
      <c r="AI72" s="93"/>
      <c r="AJ72" s="93"/>
      <c r="AK72" s="93"/>
      <c r="AL72" s="93"/>
      <c r="AM72" s="93"/>
      <c r="AN72" s="93"/>
      <c r="AO72" s="93"/>
      <c r="AP72" s="93"/>
      <c r="AQ72" s="93"/>
      <c r="AR72" s="93"/>
      <c r="AS72" s="94" t="s">
        <v>1624</v>
      </c>
      <c r="AT72" s="90" t="s">
        <v>1735</v>
      </c>
      <c r="AU72" s="32"/>
      <c r="AV72" s="32"/>
      <c r="AW72" s="32"/>
      <c r="AX72" s="32"/>
      <c r="AY72" s="32"/>
    </row>
    <row r="73" spans="1:51" x14ac:dyDescent="0.2">
      <c r="A73" s="144">
        <f t="shared" si="1"/>
        <v>9</v>
      </c>
      <c r="B73" s="84" t="s">
        <v>1624</v>
      </c>
      <c r="C73" s="85" t="s">
        <v>1736</v>
      </c>
      <c r="D73" s="86" t="s">
        <v>1737</v>
      </c>
      <c r="E73" s="87">
        <f t="shared" si="4"/>
        <v>9020</v>
      </c>
      <c r="F73" s="95">
        <f t="shared" si="0"/>
        <v>4</v>
      </c>
      <c r="G73" s="145">
        <f t="shared" si="2"/>
        <v>3</v>
      </c>
      <c r="H73" s="147">
        <f t="shared" si="3"/>
        <v>3</v>
      </c>
      <c r="I73" s="89"/>
      <c r="J73" s="88">
        <v>1</v>
      </c>
      <c r="K73" s="89"/>
      <c r="L73" s="88"/>
      <c r="M73" s="89">
        <v>2</v>
      </c>
      <c r="N73" s="88"/>
      <c r="O73" s="89"/>
      <c r="P73" s="88"/>
      <c r="Q73" s="89"/>
      <c r="R73" s="88"/>
      <c r="S73" s="89"/>
      <c r="T73" s="88"/>
      <c r="U73" s="89"/>
      <c r="V73" s="88"/>
      <c r="W73" s="89"/>
      <c r="X73" s="88"/>
      <c r="Y73" s="89"/>
      <c r="Z73" s="88"/>
      <c r="AA73" s="89"/>
      <c r="AB73" s="88"/>
      <c r="AC73" s="89"/>
      <c r="AD73" s="88"/>
      <c r="AE73" s="89"/>
      <c r="AF73" s="88"/>
      <c r="AG73" s="89"/>
      <c r="AH73" s="88"/>
      <c r="AI73" s="89"/>
      <c r="AJ73" s="88"/>
      <c r="AK73" s="89"/>
      <c r="AL73" s="88"/>
      <c r="AM73" s="89"/>
      <c r="AN73" s="88"/>
      <c r="AO73" s="89"/>
      <c r="AP73" s="88">
        <v>1</v>
      </c>
      <c r="AQ73" s="89"/>
      <c r="AR73" s="88"/>
      <c r="AS73" s="84" t="s">
        <v>1624</v>
      </c>
      <c r="AT73" s="85" t="s">
        <v>1736</v>
      </c>
      <c r="AU73" s="32"/>
      <c r="AV73" s="32"/>
      <c r="AW73" s="32"/>
      <c r="AX73" s="32"/>
      <c r="AY73" s="32"/>
    </row>
    <row r="74" spans="1:51" x14ac:dyDescent="0.2">
      <c r="A74" s="144">
        <f t="shared" si="1"/>
        <v>9</v>
      </c>
      <c r="B74" s="94" t="s">
        <v>1624</v>
      </c>
      <c r="C74" s="90" t="s">
        <v>1738</v>
      </c>
      <c r="D74" s="91" t="s">
        <v>1739</v>
      </c>
      <c r="E74" s="92">
        <f t="shared" si="4"/>
        <v>9090</v>
      </c>
      <c r="F74" s="96">
        <f t="shared" si="0"/>
        <v>4</v>
      </c>
      <c r="G74" s="145">
        <f t="shared" si="2"/>
        <v>3</v>
      </c>
      <c r="H74" s="147">
        <f t="shared" si="3"/>
        <v>3</v>
      </c>
      <c r="I74" s="93"/>
      <c r="J74" s="93">
        <v>1</v>
      </c>
      <c r="K74" s="93"/>
      <c r="L74" s="93"/>
      <c r="M74" s="93">
        <v>2</v>
      </c>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v>1</v>
      </c>
      <c r="AM74" s="93"/>
      <c r="AN74" s="93"/>
      <c r="AO74" s="93"/>
      <c r="AP74" s="93"/>
      <c r="AQ74" s="93"/>
      <c r="AR74" s="93"/>
      <c r="AS74" s="94" t="s">
        <v>1624</v>
      </c>
      <c r="AT74" s="90" t="s">
        <v>1738</v>
      </c>
      <c r="AU74" s="32"/>
      <c r="AV74" s="32"/>
      <c r="AW74" s="32"/>
      <c r="AX74" s="32"/>
      <c r="AY74" s="32"/>
    </row>
    <row r="75" spans="1:51" x14ac:dyDescent="0.2">
      <c r="A75" s="144">
        <f t="shared" si="1"/>
        <v>10</v>
      </c>
      <c r="B75" s="84" t="s">
        <v>1624</v>
      </c>
      <c r="C75" s="85" t="s">
        <v>532</v>
      </c>
      <c r="D75" s="86" t="s">
        <v>1639</v>
      </c>
      <c r="E75" s="87">
        <f t="shared" si="4"/>
        <v>11650</v>
      </c>
      <c r="F75" s="95">
        <f t="shared" si="0"/>
        <v>5</v>
      </c>
      <c r="G75" s="145">
        <f t="shared" si="2"/>
        <v>4</v>
      </c>
      <c r="H75" s="147">
        <f t="shared" si="3"/>
        <v>4</v>
      </c>
      <c r="I75" s="89"/>
      <c r="J75" s="88">
        <v>1</v>
      </c>
      <c r="K75" s="89"/>
      <c r="L75" s="88">
        <v>3</v>
      </c>
      <c r="M75" s="89"/>
      <c r="N75" s="88"/>
      <c r="O75" s="89"/>
      <c r="P75" s="88"/>
      <c r="Q75" s="89"/>
      <c r="R75" s="88"/>
      <c r="S75" s="89"/>
      <c r="T75" s="88">
        <v>1</v>
      </c>
      <c r="U75" s="89"/>
      <c r="V75" s="88"/>
      <c r="W75" s="89"/>
      <c r="X75" s="88"/>
      <c r="Y75" s="89"/>
      <c r="Z75" s="88"/>
      <c r="AA75" s="89"/>
      <c r="AB75" s="88"/>
      <c r="AC75" s="89"/>
      <c r="AD75" s="88"/>
      <c r="AE75" s="89"/>
      <c r="AF75" s="88"/>
      <c r="AG75" s="89"/>
      <c r="AH75" s="88"/>
      <c r="AI75" s="89"/>
      <c r="AJ75" s="88"/>
      <c r="AK75" s="89"/>
      <c r="AL75" s="88"/>
      <c r="AM75" s="89"/>
      <c r="AN75" s="88"/>
      <c r="AO75" s="89"/>
      <c r="AP75" s="88"/>
      <c r="AQ75" s="89"/>
      <c r="AR75" s="88"/>
      <c r="AS75" s="84" t="s">
        <v>1624</v>
      </c>
      <c r="AT75" s="85" t="s">
        <v>532</v>
      </c>
      <c r="AU75" s="32"/>
      <c r="AV75" s="32"/>
      <c r="AW75" s="32"/>
      <c r="AX75" s="32"/>
      <c r="AY75" s="32"/>
    </row>
    <row r="76" spans="1:51" x14ac:dyDescent="0.2">
      <c r="A76" s="144">
        <f t="shared" si="1"/>
        <v>10</v>
      </c>
      <c r="B76" s="94" t="s">
        <v>1624</v>
      </c>
      <c r="C76" s="90" t="s">
        <v>1740</v>
      </c>
      <c r="D76" s="91" t="s">
        <v>1640</v>
      </c>
      <c r="E76" s="92">
        <f t="shared" si="4"/>
        <v>12220</v>
      </c>
      <c r="F76" s="96">
        <f t="shared" si="0"/>
        <v>5</v>
      </c>
      <c r="G76" s="145">
        <f t="shared" si="2"/>
        <v>4</v>
      </c>
      <c r="H76" s="147">
        <f t="shared" si="3"/>
        <v>4</v>
      </c>
      <c r="I76" s="93"/>
      <c r="J76" s="93">
        <v>1</v>
      </c>
      <c r="K76" s="93"/>
      <c r="L76" s="93">
        <v>3</v>
      </c>
      <c r="M76" s="93"/>
      <c r="N76" s="93"/>
      <c r="O76" s="93"/>
      <c r="P76" s="93"/>
      <c r="Q76" s="93"/>
      <c r="R76" s="93"/>
      <c r="S76" s="93"/>
      <c r="T76" s="93"/>
      <c r="U76" s="93"/>
      <c r="V76" s="93"/>
      <c r="W76" s="93"/>
      <c r="X76" s="93"/>
      <c r="Y76" s="93">
        <v>1</v>
      </c>
      <c r="Z76" s="93"/>
      <c r="AA76" s="93"/>
      <c r="AB76" s="93"/>
      <c r="AC76" s="93"/>
      <c r="AD76" s="93"/>
      <c r="AE76" s="93"/>
      <c r="AF76" s="93"/>
      <c r="AG76" s="93"/>
      <c r="AH76" s="93"/>
      <c r="AI76" s="93"/>
      <c r="AJ76" s="93"/>
      <c r="AK76" s="93"/>
      <c r="AL76" s="93"/>
      <c r="AM76" s="93"/>
      <c r="AN76" s="93"/>
      <c r="AO76" s="93"/>
      <c r="AP76" s="93"/>
      <c r="AQ76" s="93"/>
      <c r="AR76" s="93"/>
      <c r="AS76" s="94" t="s">
        <v>1624</v>
      </c>
      <c r="AT76" s="90" t="s">
        <v>535</v>
      </c>
      <c r="AU76" s="32"/>
      <c r="AV76" s="32"/>
      <c r="AW76" s="32"/>
      <c r="AX76" s="32"/>
      <c r="AY76" s="32"/>
    </row>
    <row r="77" spans="1:51" x14ac:dyDescent="0.2">
      <c r="A77" s="144">
        <f t="shared" si="1"/>
        <v>10</v>
      </c>
      <c r="B77" s="84" t="s">
        <v>1624</v>
      </c>
      <c r="C77" s="85" t="s">
        <v>1674</v>
      </c>
      <c r="D77" s="86" t="s">
        <v>2174</v>
      </c>
      <c r="E77" s="87">
        <f t="shared" si="4"/>
        <v>11230</v>
      </c>
      <c r="F77" s="95">
        <f t="shared" ref="F77:F140" si="5">SUM(I77:AR77)</f>
        <v>5</v>
      </c>
      <c r="G77" s="145">
        <f t="shared" ref="G77:G140" si="6">SUM(I77:P77)</f>
        <v>4</v>
      </c>
      <c r="H77" s="147">
        <f t="shared" si="3"/>
        <v>4</v>
      </c>
      <c r="I77" s="89"/>
      <c r="J77" s="88">
        <v>1</v>
      </c>
      <c r="K77" s="89"/>
      <c r="L77" s="88">
        <v>3</v>
      </c>
      <c r="M77" s="89"/>
      <c r="N77" s="88"/>
      <c r="O77" s="89"/>
      <c r="P77" s="88"/>
      <c r="Q77" s="89"/>
      <c r="R77" s="88"/>
      <c r="S77" s="89"/>
      <c r="T77" s="88"/>
      <c r="U77" s="89"/>
      <c r="V77" s="88"/>
      <c r="W77" s="89"/>
      <c r="X77" s="88"/>
      <c r="Y77" s="89"/>
      <c r="Z77" s="88"/>
      <c r="AA77" s="89"/>
      <c r="AB77" s="88"/>
      <c r="AC77" s="89"/>
      <c r="AD77" s="88"/>
      <c r="AE77" s="89"/>
      <c r="AF77" s="88"/>
      <c r="AG77" s="89"/>
      <c r="AH77" s="88">
        <v>1</v>
      </c>
      <c r="AI77" s="89"/>
      <c r="AJ77" s="88"/>
      <c r="AK77" s="89"/>
      <c r="AL77" s="88"/>
      <c r="AM77" s="89"/>
      <c r="AN77" s="88"/>
      <c r="AO77" s="89"/>
      <c r="AP77" s="88"/>
      <c r="AQ77" s="89"/>
      <c r="AR77" s="88"/>
      <c r="AS77" s="84" t="s">
        <v>1624</v>
      </c>
      <c r="AT77" s="85" t="s">
        <v>536</v>
      </c>
      <c r="AU77" s="32"/>
      <c r="AV77" s="32"/>
      <c r="AW77" s="32"/>
      <c r="AX77" s="32"/>
      <c r="AY77" s="32"/>
    </row>
    <row r="78" spans="1:51" x14ac:dyDescent="0.2">
      <c r="A78" s="144">
        <f t="shared" ref="A78:A141" si="7">I78*I$2+J78*J$2+K78*K$2+L78*L$2+M78*M$2</f>
        <v>10</v>
      </c>
      <c r="B78" s="94" t="s">
        <v>1624</v>
      </c>
      <c r="C78" s="90" t="s">
        <v>1741</v>
      </c>
      <c r="D78" s="91" t="s">
        <v>1641</v>
      </c>
      <c r="E78" s="92">
        <f t="shared" ref="E78:E141" si="8">I78*I$4+J78*J$4+K78*K$4+L78*L$4+M78*M$4+N78*N$4+O78*O$4+P78*P$4+Q78*Q$4+R78*R$4+S78*S$4+T78*T$4+U78*U$4+V78*V$4+W78*W$4+X78*X$4+Y78*Y$4+Z78*Z$4+AA78*AA$4+AB78*AB$4+AD78*AD$4+AE78*AE$4+AF78*AF$4+AG78*AG$4+AH78*AH$4+AI78*AI$4+AJ78*AJ$4+AK78*AK$4+AL78*AL$4+AM78*AM$4+AN78*AN$4+AO78*AO$4+AP78*AP$4+AR78*AR$4</f>
        <v>11660</v>
      </c>
      <c r="F78" s="96">
        <f t="shared" si="5"/>
        <v>5</v>
      </c>
      <c r="G78" s="145">
        <f t="shared" si="6"/>
        <v>4</v>
      </c>
      <c r="H78" s="147">
        <f t="shared" ref="H78:H141" si="9">Q78*Q$2+R78*R$2+S78*S$2+T78*T$2+U78*U$2+V78*V$2+W78*W$2+X78*X$2+Y78*Y$2+Z78*Z$2+AA78*AA$2+AB78*AB$2+AC78*AC$2+AD78*AD$2+AE78*AE$2+AF78*AF$2+AG78*AG$2+AH78*AH$2+AI78*AI$2+AJ78*AJ$2+AK78*AK$2+AL78*AL$2+AM78*AM$2+AN78*AN$2+AO78*AO$2+AP78*AP$2+AQ78*AQ$2+AR78*AR$2</f>
        <v>4</v>
      </c>
      <c r="I78" s="93"/>
      <c r="J78" s="93">
        <v>1</v>
      </c>
      <c r="K78" s="93"/>
      <c r="L78" s="93">
        <v>3</v>
      </c>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v>1</v>
      </c>
      <c r="AN78" s="93"/>
      <c r="AO78" s="93"/>
      <c r="AP78" s="93"/>
      <c r="AQ78" s="93"/>
      <c r="AR78" s="93"/>
      <c r="AS78" s="94" t="s">
        <v>1624</v>
      </c>
      <c r="AT78" s="90" t="s">
        <v>539</v>
      </c>
      <c r="AU78" s="32"/>
      <c r="AV78" s="32"/>
      <c r="AW78" s="32"/>
      <c r="AX78" s="32"/>
      <c r="AY78" s="32"/>
    </row>
    <row r="79" spans="1:51" x14ac:dyDescent="0.2">
      <c r="A79" s="144">
        <f t="shared" si="7"/>
        <v>12</v>
      </c>
      <c r="B79" s="84" t="s">
        <v>1624</v>
      </c>
      <c r="C79" s="85" t="s">
        <v>541</v>
      </c>
      <c r="D79" s="86" t="s">
        <v>1642</v>
      </c>
      <c r="E79" s="87">
        <f t="shared" si="8"/>
        <v>11560</v>
      </c>
      <c r="F79" s="95">
        <f t="shared" si="5"/>
        <v>5</v>
      </c>
      <c r="G79" s="145">
        <f t="shared" si="6"/>
        <v>4</v>
      </c>
      <c r="H79" s="147">
        <f t="shared" si="9"/>
        <v>4</v>
      </c>
      <c r="I79" s="89">
        <v>1</v>
      </c>
      <c r="J79" s="88"/>
      <c r="K79" s="89"/>
      <c r="L79" s="88"/>
      <c r="M79" s="89">
        <v>3</v>
      </c>
      <c r="N79" s="88"/>
      <c r="O79" s="89"/>
      <c r="P79" s="88"/>
      <c r="Q79" s="89"/>
      <c r="R79" s="88"/>
      <c r="S79" s="89"/>
      <c r="T79" s="88">
        <v>1</v>
      </c>
      <c r="U79" s="89"/>
      <c r="V79" s="88"/>
      <c r="W79" s="89"/>
      <c r="X79" s="88"/>
      <c r="Y79" s="89"/>
      <c r="Z79" s="88"/>
      <c r="AA79" s="89"/>
      <c r="AB79" s="88"/>
      <c r="AC79" s="89"/>
      <c r="AD79" s="88"/>
      <c r="AE79" s="89"/>
      <c r="AF79" s="88"/>
      <c r="AG79" s="89"/>
      <c r="AH79" s="88"/>
      <c r="AI79" s="89"/>
      <c r="AJ79" s="88"/>
      <c r="AK79" s="89"/>
      <c r="AL79" s="88"/>
      <c r="AM79" s="89"/>
      <c r="AN79" s="88"/>
      <c r="AO79" s="89"/>
      <c r="AP79" s="88"/>
      <c r="AQ79" s="89"/>
      <c r="AR79" s="88"/>
      <c r="AS79" s="84" t="s">
        <v>1624</v>
      </c>
      <c r="AT79" s="85" t="s">
        <v>541</v>
      </c>
      <c r="AU79" s="32"/>
      <c r="AV79" s="32"/>
      <c r="AW79" s="32"/>
      <c r="AX79" s="32"/>
      <c r="AY79" s="32"/>
    </row>
    <row r="80" spans="1:51" x14ac:dyDescent="0.2">
      <c r="A80" s="144">
        <f t="shared" si="7"/>
        <v>12</v>
      </c>
      <c r="B80" s="94" t="s">
        <v>1624</v>
      </c>
      <c r="C80" s="90" t="s">
        <v>1742</v>
      </c>
      <c r="D80" s="91" t="s">
        <v>1643</v>
      </c>
      <c r="E80" s="92">
        <f t="shared" si="8"/>
        <v>12130</v>
      </c>
      <c r="F80" s="96">
        <f t="shared" si="5"/>
        <v>5</v>
      </c>
      <c r="G80" s="145">
        <f t="shared" si="6"/>
        <v>4</v>
      </c>
      <c r="H80" s="147">
        <f t="shared" si="9"/>
        <v>4</v>
      </c>
      <c r="I80" s="93">
        <v>1</v>
      </c>
      <c r="J80" s="93"/>
      <c r="K80" s="93"/>
      <c r="L80" s="93"/>
      <c r="M80" s="93">
        <v>3</v>
      </c>
      <c r="N80" s="93"/>
      <c r="O80" s="93"/>
      <c r="P80" s="93"/>
      <c r="Q80" s="93"/>
      <c r="R80" s="93"/>
      <c r="S80" s="93"/>
      <c r="T80" s="93"/>
      <c r="U80" s="93"/>
      <c r="V80" s="93"/>
      <c r="W80" s="93"/>
      <c r="X80" s="93"/>
      <c r="Y80" s="93">
        <v>1</v>
      </c>
      <c r="Z80" s="93"/>
      <c r="AA80" s="93"/>
      <c r="AB80" s="93"/>
      <c r="AC80" s="93"/>
      <c r="AD80" s="93"/>
      <c r="AE80" s="93"/>
      <c r="AF80" s="93"/>
      <c r="AG80" s="93"/>
      <c r="AH80" s="93"/>
      <c r="AI80" s="93"/>
      <c r="AJ80" s="93"/>
      <c r="AK80" s="93"/>
      <c r="AL80" s="93"/>
      <c r="AM80" s="93"/>
      <c r="AN80" s="93"/>
      <c r="AO80" s="93"/>
      <c r="AP80" s="93"/>
      <c r="AQ80" s="93"/>
      <c r="AR80" s="93"/>
      <c r="AS80" s="94" t="s">
        <v>1624</v>
      </c>
      <c r="AT80" s="90" t="s">
        <v>544</v>
      </c>
      <c r="AU80" s="32"/>
      <c r="AV80" s="32"/>
      <c r="AW80" s="32"/>
      <c r="AX80" s="32"/>
      <c r="AY80" s="32"/>
    </row>
    <row r="81" spans="1:51" x14ac:dyDescent="0.2">
      <c r="A81" s="144">
        <f t="shared" si="7"/>
        <v>12</v>
      </c>
      <c r="B81" s="84" t="s">
        <v>1624</v>
      </c>
      <c r="C81" s="85" t="s">
        <v>1675</v>
      </c>
      <c r="D81" s="86" t="s">
        <v>2175</v>
      </c>
      <c r="E81" s="87">
        <f t="shared" si="8"/>
        <v>11140</v>
      </c>
      <c r="F81" s="95">
        <f t="shared" si="5"/>
        <v>5</v>
      </c>
      <c r="G81" s="145">
        <f t="shared" si="6"/>
        <v>4</v>
      </c>
      <c r="H81" s="147">
        <f t="shared" si="9"/>
        <v>4</v>
      </c>
      <c r="I81" s="89">
        <v>1</v>
      </c>
      <c r="J81" s="88"/>
      <c r="K81" s="89"/>
      <c r="L81" s="88"/>
      <c r="M81" s="89">
        <v>3</v>
      </c>
      <c r="N81" s="88"/>
      <c r="O81" s="89"/>
      <c r="P81" s="88"/>
      <c r="Q81" s="89"/>
      <c r="R81" s="88"/>
      <c r="S81" s="89"/>
      <c r="T81" s="88"/>
      <c r="U81" s="89"/>
      <c r="V81" s="88"/>
      <c r="W81" s="89"/>
      <c r="X81" s="88"/>
      <c r="Y81" s="89"/>
      <c r="Z81" s="88"/>
      <c r="AA81" s="89"/>
      <c r="AB81" s="88"/>
      <c r="AC81" s="89"/>
      <c r="AD81" s="88"/>
      <c r="AE81" s="89"/>
      <c r="AF81" s="88"/>
      <c r="AG81" s="89"/>
      <c r="AH81" s="88">
        <v>1</v>
      </c>
      <c r="AI81" s="89"/>
      <c r="AJ81" s="88"/>
      <c r="AK81" s="89"/>
      <c r="AL81" s="88"/>
      <c r="AM81" s="89"/>
      <c r="AN81" s="88"/>
      <c r="AO81" s="89"/>
      <c r="AP81" s="88"/>
      <c r="AQ81" s="89"/>
      <c r="AR81" s="88"/>
      <c r="AS81" s="84" t="s">
        <v>1624</v>
      </c>
      <c r="AT81" s="85" t="s">
        <v>545</v>
      </c>
      <c r="AU81" s="32"/>
      <c r="AV81" s="32"/>
      <c r="AW81" s="32"/>
      <c r="AX81" s="32"/>
      <c r="AY81" s="32"/>
    </row>
    <row r="82" spans="1:51" x14ac:dyDescent="0.2">
      <c r="A82" s="144">
        <f t="shared" si="7"/>
        <v>12</v>
      </c>
      <c r="B82" s="94" t="s">
        <v>1624</v>
      </c>
      <c r="C82" s="90" t="s">
        <v>1743</v>
      </c>
      <c r="D82" s="91" t="s">
        <v>1644</v>
      </c>
      <c r="E82" s="92">
        <f t="shared" si="8"/>
        <v>11570</v>
      </c>
      <c r="F82" s="96">
        <f t="shared" si="5"/>
        <v>5</v>
      </c>
      <c r="G82" s="145">
        <f t="shared" si="6"/>
        <v>4</v>
      </c>
      <c r="H82" s="147">
        <f t="shared" si="9"/>
        <v>4</v>
      </c>
      <c r="I82" s="93">
        <v>1</v>
      </c>
      <c r="J82" s="93"/>
      <c r="K82" s="93"/>
      <c r="L82" s="93"/>
      <c r="M82" s="93">
        <v>3</v>
      </c>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v>1</v>
      </c>
      <c r="AN82" s="93"/>
      <c r="AO82" s="93"/>
      <c r="AP82" s="93"/>
      <c r="AQ82" s="93"/>
      <c r="AR82" s="93"/>
      <c r="AS82" s="94" t="s">
        <v>1624</v>
      </c>
      <c r="AT82" s="90" t="s">
        <v>548</v>
      </c>
      <c r="AU82" s="32"/>
      <c r="AV82" s="32"/>
      <c r="AW82" s="32"/>
      <c r="AX82" s="32"/>
      <c r="AY82" s="32"/>
    </row>
    <row r="83" spans="1:51" x14ac:dyDescent="0.2">
      <c r="A83" s="144">
        <f t="shared" si="7"/>
        <v>13</v>
      </c>
      <c r="B83" s="84" t="s">
        <v>1624</v>
      </c>
      <c r="C83" s="85" t="s">
        <v>293</v>
      </c>
      <c r="D83" s="86" t="s">
        <v>1744</v>
      </c>
      <c r="E83" s="87">
        <f t="shared" si="8"/>
        <v>11710</v>
      </c>
      <c r="F83" s="95">
        <f t="shared" si="5"/>
        <v>5</v>
      </c>
      <c r="G83" s="145">
        <f t="shared" si="6"/>
        <v>4</v>
      </c>
      <c r="H83" s="147">
        <f t="shared" si="9"/>
        <v>4</v>
      </c>
      <c r="I83" s="89"/>
      <c r="J83" s="88">
        <v>1</v>
      </c>
      <c r="K83" s="89"/>
      <c r="L83" s="88"/>
      <c r="M83" s="89">
        <v>3</v>
      </c>
      <c r="N83" s="88"/>
      <c r="O83" s="89"/>
      <c r="P83" s="88"/>
      <c r="Q83" s="89"/>
      <c r="R83" s="88"/>
      <c r="S83" s="89"/>
      <c r="T83" s="88">
        <v>1</v>
      </c>
      <c r="U83" s="89"/>
      <c r="V83" s="88"/>
      <c r="W83" s="89"/>
      <c r="X83" s="88"/>
      <c r="Y83" s="89"/>
      <c r="Z83" s="88"/>
      <c r="AA83" s="89"/>
      <c r="AB83" s="88"/>
      <c r="AC83" s="89"/>
      <c r="AD83" s="88"/>
      <c r="AE83" s="89"/>
      <c r="AF83" s="88"/>
      <c r="AG83" s="89"/>
      <c r="AH83" s="88"/>
      <c r="AI83" s="89"/>
      <c r="AJ83" s="88"/>
      <c r="AK83" s="89"/>
      <c r="AL83" s="88"/>
      <c r="AM83" s="89"/>
      <c r="AN83" s="88"/>
      <c r="AO83" s="89"/>
      <c r="AP83" s="88"/>
      <c r="AQ83" s="89"/>
      <c r="AR83" s="88"/>
      <c r="AS83" s="84" t="s">
        <v>1624</v>
      </c>
      <c r="AT83" s="85" t="s">
        <v>293</v>
      </c>
      <c r="AU83" s="32"/>
      <c r="AV83" s="32"/>
      <c r="AW83" s="32"/>
      <c r="AX83" s="32"/>
      <c r="AY83" s="32"/>
    </row>
    <row r="84" spans="1:51" x14ac:dyDescent="0.2">
      <c r="A84" s="144">
        <f t="shared" si="7"/>
        <v>13</v>
      </c>
      <c r="B84" s="94" t="s">
        <v>1624</v>
      </c>
      <c r="C84" s="90" t="s">
        <v>1745</v>
      </c>
      <c r="D84" s="91" t="s">
        <v>1746</v>
      </c>
      <c r="E84" s="92">
        <f t="shared" si="8"/>
        <v>12280</v>
      </c>
      <c r="F84" s="96">
        <f t="shared" si="5"/>
        <v>5</v>
      </c>
      <c r="G84" s="145">
        <f t="shared" si="6"/>
        <v>4</v>
      </c>
      <c r="H84" s="147">
        <f t="shared" si="9"/>
        <v>4</v>
      </c>
      <c r="I84" s="93"/>
      <c r="J84" s="93">
        <v>1</v>
      </c>
      <c r="K84" s="93"/>
      <c r="L84" s="93"/>
      <c r="M84" s="93">
        <v>3</v>
      </c>
      <c r="N84" s="93"/>
      <c r="O84" s="93"/>
      <c r="P84" s="93"/>
      <c r="Q84" s="93"/>
      <c r="R84" s="93"/>
      <c r="S84" s="93"/>
      <c r="T84" s="93"/>
      <c r="U84" s="93"/>
      <c r="V84" s="93"/>
      <c r="W84" s="93"/>
      <c r="X84" s="93"/>
      <c r="Y84" s="93">
        <v>1</v>
      </c>
      <c r="Z84" s="93"/>
      <c r="AA84" s="93"/>
      <c r="AB84" s="93"/>
      <c r="AC84" s="93"/>
      <c r="AD84" s="93"/>
      <c r="AE84" s="93"/>
      <c r="AF84" s="93"/>
      <c r="AG84" s="93"/>
      <c r="AH84" s="93"/>
      <c r="AI84" s="93"/>
      <c r="AJ84" s="93"/>
      <c r="AK84" s="93"/>
      <c r="AL84" s="93"/>
      <c r="AM84" s="93"/>
      <c r="AN84" s="93"/>
      <c r="AO84" s="93"/>
      <c r="AP84" s="93"/>
      <c r="AQ84" s="93"/>
      <c r="AR84" s="93"/>
      <c r="AS84" s="94" t="s">
        <v>1624</v>
      </c>
      <c r="AT84" s="90" t="s">
        <v>1747</v>
      </c>
      <c r="AU84" s="32"/>
      <c r="AV84" s="32"/>
      <c r="AW84" s="32"/>
      <c r="AX84" s="32"/>
      <c r="AY84" s="32"/>
    </row>
    <row r="85" spans="1:51" x14ac:dyDescent="0.2">
      <c r="A85" s="144">
        <f t="shared" si="7"/>
        <v>13</v>
      </c>
      <c r="B85" s="84" t="s">
        <v>1624</v>
      </c>
      <c r="C85" s="85" t="s">
        <v>1748</v>
      </c>
      <c r="D85" s="86" t="s">
        <v>2176</v>
      </c>
      <c r="E85" s="87">
        <f t="shared" si="8"/>
        <v>11290</v>
      </c>
      <c r="F85" s="95">
        <f t="shared" si="5"/>
        <v>5</v>
      </c>
      <c r="G85" s="145">
        <f t="shared" si="6"/>
        <v>4</v>
      </c>
      <c r="H85" s="147">
        <f t="shared" si="9"/>
        <v>4</v>
      </c>
      <c r="I85" s="89"/>
      <c r="J85" s="88">
        <v>1</v>
      </c>
      <c r="K85" s="89"/>
      <c r="L85" s="88"/>
      <c r="M85" s="89">
        <v>3</v>
      </c>
      <c r="N85" s="88"/>
      <c r="O85" s="89"/>
      <c r="P85" s="88"/>
      <c r="Q85" s="89"/>
      <c r="R85" s="88"/>
      <c r="S85" s="89"/>
      <c r="T85" s="88"/>
      <c r="U85" s="89"/>
      <c r="V85" s="88"/>
      <c r="W85" s="89"/>
      <c r="X85" s="88"/>
      <c r="Y85" s="89"/>
      <c r="Z85" s="88"/>
      <c r="AA85" s="89"/>
      <c r="AB85" s="88"/>
      <c r="AC85" s="89"/>
      <c r="AD85" s="88"/>
      <c r="AE85" s="89"/>
      <c r="AF85" s="88"/>
      <c r="AG85" s="89"/>
      <c r="AH85" s="88">
        <v>1</v>
      </c>
      <c r="AI85" s="89"/>
      <c r="AJ85" s="88"/>
      <c r="AK85" s="89"/>
      <c r="AL85" s="88"/>
      <c r="AM85" s="89"/>
      <c r="AN85" s="88"/>
      <c r="AO85" s="89"/>
      <c r="AP85" s="88"/>
      <c r="AQ85" s="89"/>
      <c r="AR85" s="88"/>
      <c r="AS85" s="84" t="s">
        <v>1624</v>
      </c>
      <c r="AT85" s="85" t="s">
        <v>1749</v>
      </c>
      <c r="AU85" s="32"/>
      <c r="AV85" s="32"/>
      <c r="AW85" s="32"/>
      <c r="AX85" s="32"/>
      <c r="AY85" s="32"/>
    </row>
    <row r="86" spans="1:51" x14ac:dyDescent="0.2">
      <c r="A86" s="144">
        <f t="shared" si="7"/>
        <v>13</v>
      </c>
      <c r="B86" s="94" t="s">
        <v>1624</v>
      </c>
      <c r="C86" s="90" t="s">
        <v>1750</v>
      </c>
      <c r="D86" s="91" t="s">
        <v>1751</v>
      </c>
      <c r="E86" s="92">
        <f t="shared" si="8"/>
        <v>11720</v>
      </c>
      <c r="F86" s="96">
        <f t="shared" si="5"/>
        <v>5</v>
      </c>
      <c r="G86" s="145">
        <f t="shared" si="6"/>
        <v>4</v>
      </c>
      <c r="H86" s="147">
        <f t="shared" si="9"/>
        <v>4</v>
      </c>
      <c r="I86" s="93"/>
      <c r="J86" s="93">
        <v>1</v>
      </c>
      <c r="K86" s="93"/>
      <c r="L86" s="93"/>
      <c r="M86" s="93">
        <v>3</v>
      </c>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v>1</v>
      </c>
      <c r="AN86" s="93"/>
      <c r="AO86" s="93"/>
      <c r="AP86" s="93"/>
      <c r="AQ86" s="93"/>
      <c r="AR86" s="93"/>
      <c r="AS86" s="94" t="s">
        <v>1624</v>
      </c>
      <c r="AT86" s="90" t="s">
        <v>1752</v>
      </c>
      <c r="AU86" s="32"/>
      <c r="AV86" s="32"/>
      <c r="AW86" s="32"/>
      <c r="AX86" s="32"/>
      <c r="AY86" s="32"/>
    </row>
    <row r="87" spans="1:51" x14ac:dyDescent="0.2">
      <c r="A87" s="144">
        <f t="shared" si="7"/>
        <v>15</v>
      </c>
      <c r="B87" s="84" t="s">
        <v>1624</v>
      </c>
      <c r="C87" s="85" t="s">
        <v>1753</v>
      </c>
      <c r="D87" s="86" t="s">
        <v>1754</v>
      </c>
      <c r="E87" s="87">
        <f t="shared" si="8"/>
        <v>15950</v>
      </c>
      <c r="F87" s="95">
        <f t="shared" si="5"/>
        <v>7</v>
      </c>
      <c r="G87" s="145">
        <f t="shared" si="6"/>
        <v>6</v>
      </c>
      <c r="H87" s="147">
        <f t="shared" si="9"/>
        <v>6</v>
      </c>
      <c r="I87" s="89">
        <v>1</v>
      </c>
      <c r="J87" s="88"/>
      <c r="K87" s="89"/>
      <c r="L87" s="88">
        <v>5</v>
      </c>
      <c r="M87" s="89"/>
      <c r="N87" s="88"/>
      <c r="O87" s="89"/>
      <c r="P87" s="88"/>
      <c r="Q87" s="89"/>
      <c r="R87" s="88"/>
      <c r="S87" s="89"/>
      <c r="T87" s="88"/>
      <c r="U87" s="89">
        <v>1</v>
      </c>
      <c r="V87" s="88"/>
      <c r="W87" s="89"/>
      <c r="X87" s="88"/>
      <c r="Y87" s="89"/>
      <c r="Z87" s="88"/>
      <c r="AA87" s="89"/>
      <c r="AB87" s="88"/>
      <c r="AC87" s="89"/>
      <c r="AD87" s="88"/>
      <c r="AE87" s="89"/>
      <c r="AF87" s="88"/>
      <c r="AG87" s="89"/>
      <c r="AH87" s="88"/>
      <c r="AI87" s="89"/>
      <c r="AJ87" s="88"/>
      <c r="AK87" s="89"/>
      <c r="AL87" s="88"/>
      <c r="AM87" s="89"/>
      <c r="AN87" s="88"/>
      <c r="AO87" s="89"/>
      <c r="AP87" s="88"/>
      <c r="AQ87" s="89"/>
      <c r="AR87" s="88"/>
      <c r="AS87" s="84" t="s">
        <v>1624</v>
      </c>
      <c r="AT87" s="85" t="s">
        <v>1753</v>
      </c>
      <c r="AU87" s="32"/>
      <c r="AV87" s="32"/>
      <c r="AW87" s="32"/>
      <c r="AX87" s="32"/>
      <c r="AY87" s="32"/>
    </row>
    <row r="88" spans="1:51" x14ac:dyDescent="0.2">
      <c r="A88" s="144">
        <f t="shared" si="7"/>
        <v>15</v>
      </c>
      <c r="B88" s="94" t="s">
        <v>1624</v>
      </c>
      <c r="C88" s="90" t="s">
        <v>1755</v>
      </c>
      <c r="D88" s="91" t="s">
        <v>1756</v>
      </c>
      <c r="E88" s="92">
        <f t="shared" si="8"/>
        <v>16570</v>
      </c>
      <c r="F88" s="96">
        <f t="shared" si="5"/>
        <v>7</v>
      </c>
      <c r="G88" s="145">
        <f t="shared" si="6"/>
        <v>6</v>
      </c>
      <c r="H88" s="147">
        <f t="shared" si="9"/>
        <v>6</v>
      </c>
      <c r="I88" s="93">
        <v>1</v>
      </c>
      <c r="J88" s="93"/>
      <c r="K88" s="93"/>
      <c r="L88" s="93">
        <v>5</v>
      </c>
      <c r="M88" s="93"/>
      <c r="N88" s="93"/>
      <c r="O88" s="93"/>
      <c r="P88" s="93"/>
      <c r="Q88" s="93"/>
      <c r="R88" s="93"/>
      <c r="S88" s="93"/>
      <c r="T88" s="93"/>
      <c r="U88" s="93"/>
      <c r="V88" s="93"/>
      <c r="W88" s="93"/>
      <c r="X88" s="93"/>
      <c r="Y88" s="93"/>
      <c r="Z88" s="93"/>
      <c r="AA88" s="93"/>
      <c r="AB88" s="93"/>
      <c r="AC88" s="93"/>
      <c r="AD88" s="93">
        <v>1</v>
      </c>
      <c r="AE88" s="93"/>
      <c r="AF88" s="93"/>
      <c r="AG88" s="93"/>
      <c r="AH88" s="93"/>
      <c r="AI88" s="93"/>
      <c r="AJ88" s="93"/>
      <c r="AK88" s="93"/>
      <c r="AL88" s="93"/>
      <c r="AM88" s="93"/>
      <c r="AN88" s="93"/>
      <c r="AO88" s="93"/>
      <c r="AP88" s="93"/>
      <c r="AQ88" s="93"/>
      <c r="AR88" s="93"/>
      <c r="AS88" s="94" t="s">
        <v>1624</v>
      </c>
      <c r="AT88" s="90" t="s">
        <v>1755</v>
      </c>
      <c r="AU88" s="32"/>
      <c r="AV88" s="32"/>
      <c r="AW88" s="32"/>
      <c r="AX88" s="32"/>
      <c r="AY88" s="32"/>
    </row>
    <row r="89" spans="1:51" x14ac:dyDescent="0.2">
      <c r="A89" s="144">
        <f t="shared" si="7"/>
        <v>15</v>
      </c>
      <c r="B89" s="84" t="s">
        <v>1624</v>
      </c>
      <c r="C89" s="85" t="s">
        <v>1757</v>
      </c>
      <c r="D89" s="86" t="s">
        <v>1758</v>
      </c>
      <c r="E89" s="87">
        <f t="shared" si="8"/>
        <v>16570</v>
      </c>
      <c r="F89" s="95">
        <f t="shared" si="5"/>
        <v>7</v>
      </c>
      <c r="G89" s="145">
        <f t="shared" si="6"/>
        <v>6</v>
      </c>
      <c r="H89" s="147">
        <f t="shared" si="9"/>
        <v>6</v>
      </c>
      <c r="I89" s="89">
        <v>1</v>
      </c>
      <c r="J89" s="88"/>
      <c r="K89" s="89"/>
      <c r="L89" s="88">
        <v>5</v>
      </c>
      <c r="M89" s="89"/>
      <c r="N89" s="88"/>
      <c r="O89" s="89"/>
      <c r="P89" s="88"/>
      <c r="Q89" s="89"/>
      <c r="R89" s="88"/>
      <c r="S89" s="89"/>
      <c r="T89" s="88"/>
      <c r="U89" s="89"/>
      <c r="V89" s="88"/>
      <c r="W89" s="89"/>
      <c r="X89" s="88"/>
      <c r="Y89" s="89"/>
      <c r="Z89" s="88">
        <v>1</v>
      </c>
      <c r="AA89" s="89"/>
      <c r="AB89" s="88"/>
      <c r="AC89" s="89"/>
      <c r="AD89" s="88"/>
      <c r="AE89" s="89"/>
      <c r="AF89" s="88"/>
      <c r="AG89" s="89"/>
      <c r="AH89" s="88"/>
      <c r="AI89" s="89"/>
      <c r="AJ89" s="88"/>
      <c r="AK89" s="89"/>
      <c r="AL89" s="88"/>
      <c r="AM89" s="89"/>
      <c r="AN89" s="88"/>
      <c r="AO89" s="89"/>
      <c r="AP89" s="88"/>
      <c r="AQ89" s="89"/>
      <c r="AR89" s="88"/>
      <c r="AS89" s="84" t="s">
        <v>1624</v>
      </c>
      <c r="AT89" s="85" t="s">
        <v>1757</v>
      </c>
      <c r="AU89" s="32"/>
      <c r="AV89" s="32"/>
      <c r="AW89" s="32"/>
      <c r="AX89" s="32"/>
      <c r="AY89" s="32"/>
    </row>
    <row r="90" spans="1:51" x14ac:dyDescent="0.2">
      <c r="A90" s="144">
        <f t="shared" si="7"/>
        <v>15</v>
      </c>
      <c r="B90" s="94" t="s">
        <v>1624</v>
      </c>
      <c r="C90" s="90" t="s">
        <v>1759</v>
      </c>
      <c r="D90" s="91" t="s">
        <v>2177</v>
      </c>
      <c r="E90" s="92">
        <f t="shared" si="8"/>
        <v>15470</v>
      </c>
      <c r="F90" s="96">
        <f t="shared" si="5"/>
        <v>7</v>
      </c>
      <c r="G90" s="145">
        <f t="shared" si="6"/>
        <v>6</v>
      </c>
      <c r="H90" s="147">
        <f t="shared" si="9"/>
        <v>6</v>
      </c>
      <c r="I90" s="93">
        <v>1</v>
      </c>
      <c r="J90" s="93"/>
      <c r="K90" s="93"/>
      <c r="L90" s="93">
        <v>5</v>
      </c>
      <c r="M90" s="93"/>
      <c r="N90" s="93"/>
      <c r="O90" s="93"/>
      <c r="P90" s="93"/>
      <c r="Q90" s="93"/>
      <c r="R90" s="93"/>
      <c r="S90" s="93"/>
      <c r="T90" s="93"/>
      <c r="U90" s="93"/>
      <c r="V90" s="93"/>
      <c r="W90" s="93"/>
      <c r="X90" s="93"/>
      <c r="Y90" s="93"/>
      <c r="Z90" s="93"/>
      <c r="AA90" s="93"/>
      <c r="AB90" s="93"/>
      <c r="AC90" s="93"/>
      <c r="AD90" s="93"/>
      <c r="AE90" s="93"/>
      <c r="AF90" s="93"/>
      <c r="AG90" s="93"/>
      <c r="AH90" s="93"/>
      <c r="AI90" s="93">
        <v>1</v>
      </c>
      <c r="AJ90" s="93"/>
      <c r="AK90" s="93"/>
      <c r="AL90" s="93"/>
      <c r="AM90" s="93"/>
      <c r="AN90" s="93"/>
      <c r="AO90" s="93"/>
      <c r="AP90" s="93"/>
      <c r="AQ90" s="93"/>
      <c r="AR90" s="93"/>
      <c r="AS90" s="94" t="s">
        <v>1624</v>
      </c>
      <c r="AT90" s="90" t="s">
        <v>1760</v>
      </c>
      <c r="AU90" s="32"/>
      <c r="AV90" s="32"/>
      <c r="AW90" s="32"/>
      <c r="AX90" s="32"/>
      <c r="AY90" s="32"/>
    </row>
    <row r="91" spans="1:51" x14ac:dyDescent="0.2">
      <c r="A91" s="144">
        <f t="shared" si="7"/>
        <v>15</v>
      </c>
      <c r="B91" s="84" t="s">
        <v>1624</v>
      </c>
      <c r="C91" s="85" t="s">
        <v>1761</v>
      </c>
      <c r="D91" s="86" t="s">
        <v>1762</v>
      </c>
      <c r="E91" s="87">
        <f t="shared" si="8"/>
        <v>15940</v>
      </c>
      <c r="F91" s="95">
        <f t="shared" si="5"/>
        <v>7</v>
      </c>
      <c r="G91" s="145">
        <f t="shared" si="6"/>
        <v>6</v>
      </c>
      <c r="H91" s="147">
        <f t="shared" si="9"/>
        <v>6</v>
      </c>
      <c r="I91" s="89">
        <v>1</v>
      </c>
      <c r="J91" s="88"/>
      <c r="K91" s="89"/>
      <c r="L91" s="88">
        <v>5</v>
      </c>
      <c r="M91" s="89"/>
      <c r="N91" s="88"/>
      <c r="O91" s="89"/>
      <c r="P91" s="88"/>
      <c r="Q91" s="89"/>
      <c r="R91" s="88"/>
      <c r="S91" s="89"/>
      <c r="T91" s="88"/>
      <c r="U91" s="89"/>
      <c r="V91" s="88"/>
      <c r="W91" s="89"/>
      <c r="X91" s="88"/>
      <c r="Y91" s="89"/>
      <c r="Z91" s="88"/>
      <c r="AA91" s="89"/>
      <c r="AB91" s="88"/>
      <c r="AC91" s="89"/>
      <c r="AD91" s="88"/>
      <c r="AE91" s="89"/>
      <c r="AF91" s="88"/>
      <c r="AG91" s="89"/>
      <c r="AH91" s="88"/>
      <c r="AI91" s="89"/>
      <c r="AJ91" s="88"/>
      <c r="AK91" s="89"/>
      <c r="AL91" s="88"/>
      <c r="AM91" s="89"/>
      <c r="AN91" s="88"/>
      <c r="AO91" s="89"/>
      <c r="AP91" s="88"/>
      <c r="AQ91" s="89"/>
      <c r="AR91" s="88">
        <v>1</v>
      </c>
      <c r="AS91" s="84" t="s">
        <v>1624</v>
      </c>
      <c r="AT91" s="85" t="s">
        <v>1761</v>
      </c>
      <c r="AU91" s="32"/>
      <c r="AV91" s="32"/>
      <c r="AW91" s="32"/>
      <c r="AX91" s="32"/>
      <c r="AY91" s="32"/>
    </row>
    <row r="92" spans="1:51" x14ac:dyDescent="0.2">
      <c r="A92" s="144">
        <f t="shared" si="7"/>
        <v>15</v>
      </c>
      <c r="B92" s="94" t="s">
        <v>1624</v>
      </c>
      <c r="C92" s="90" t="s">
        <v>1763</v>
      </c>
      <c r="D92" s="91" t="s">
        <v>1764</v>
      </c>
      <c r="E92" s="92">
        <f t="shared" si="8"/>
        <v>15940</v>
      </c>
      <c r="F92" s="96">
        <f t="shared" si="5"/>
        <v>7</v>
      </c>
      <c r="G92" s="145">
        <f t="shared" si="6"/>
        <v>6</v>
      </c>
      <c r="H92" s="147">
        <f t="shared" si="9"/>
        <v>6</v>
      </c>
      <c r="I92" s="93">
        <v>1</v>
      </c>
      <c r="J92" s="93"/>
      <c r="K92" s="93"/>
      <c r="L92" s="93">
        <v>5</v>
      </c>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v>1</v>
      </c>
      <c r="AO92" s="93"/>
      <c r="AP92" s="93"/>
      <c r="AQ92" s="93"/>
      <c r="AR92" s="93"/>
      <c r="AS92" s="94" t="s">
        <v>1624</v>
      </c>
      <c r="AT92" s="90" t="s">
        <v>1763</v>
      </c>
      <c r="AU92" s="32"/>
      <c r="AV92" s="32"/>
      <c r="AW92" s="32"/>
      <c r="AX92" s="32"/>
      <c r="AY92" s="32"/>
    </row>
    <row r="93" spans="1:51" x14ac:dyDescent="0.2">
      <c r="A93" s="144">
        <f t="shared" si="7"/>
        <v>16</v>
      </c>
      <c r="B93" s="84" t="s">
        <v>1624</v>
      </c>
      <c r="C93" s="85" t="s">
        <v>559</v>
      </c>
      <c r="D93" s="86" t="s">
        <v>1765</v>
      </c>
      <c r="E93" s="87">
        <f t="shared" si="8"/>
        <v>14950</v>
      </c>
      <c r="F93" s="95">
        <f t="shared" si="5"/>
        <v>7</v>
      </c>
      <c r="G93" s="145">
        <f t="shared" si="6"/>
        <v>6</v>
      </c>
      <c r="H93" s="147">
        <f t="shared" si="9"/>
        <v>6</v>
      </c>
      <c r="I93" s="89">
        <v>1</v>
      </c>
      <c r="J93" s="88"/>
      <c r="K93" s="89"/>
      <c r="L93" s="88"/>
      <c r="M93" s="89">
        <v>4</v>
      </c>
      <c r="N93" s="88">
        <v>1</v>
      </c>
      <c r="O93" s="89"/>
      <c r="P93" s="88"/>
      <c r="Q93" s="89"/>
      <c r="R93" s="88"/>
      <c r="S93" s="89"/>
      <c r="T93" s="88"/>
      <c r="U93" s="89">
        <v>1</v>
      </c>
      <c r="V93" s="88"/>
      <c r="W93" s="89"/>
      <c r="X93" s="88"/>
      <c r="Y93" s="89"/>
      <c r="Z93" s="88"/>
      <c r="AA93" s="89"/>
      <c r="AB93" s="88"/>
      <c r="AC93" s="89"/>
      <c r="AD93" s="88"/>
      <c r="AE93" s="89"/>
      <c r="AF93" s="88"/>
      <c r="AG93" s="89"/>
      <c r="AH93" s="88"/>
      <c r="AI93" s="89"/>
      <c r="AJ93" s="88"/>
      <c r="AK93" s="89"/>
      <c r="AL93" s="88"/>
      <c r="AM93" s="89"/>
      <c r="AN93" s="88"/>
      <c r="AO93" s="89"/>
      <c r="AP93" s="88"/>
      <c r="AQ93" s="89"/>
      <c r="AR93" s="88"/>
      <c r="AS93" s="84" t="s">
        <v>1624</v>
      </c>
      <c r="AT93" s="85" t="s">
        <v>559</v>
      </c>
      <c r="AU93" s="32"/>
      <c r="AV93" s="32"/>
      <c r="AW93" s="32"/>
      <c r="AX93" s="32"/>
      <c r="AY93" s="32"/>
    </row>
    <row r="94" spans="1:51" x14ac:dyDescent="0.2">
      <c r="A94" s="144">
        <f t="shared" si="7"/>
        <v>16</v>
      </c>
      <c r="B94" s="94" t="s">
        <v>1624</v>
      </c>
      <c r="C94" s="90" t="s">
        <v>561</v>
      </c>
      <c r="D94" s="91" t="s">
        <v>1766</v>
      </c>
      <c r="E94" s="92">
        <f t="shared" si="8"/>
        <v>15570</v>
      </c>
      <c r="F94" s="96">
        <f t="shared" si="5"/>
        <v>7</v>
      </c>
      <c r="G94" s="145">
        <f t="shared" si="6"/>
        <v>6</v>
      </c>
      <c r="H94" s="147">
        <f t="shared" si="9"/>
        <v>6</v>
      </c>
      <c r="I94" s="93">
        <v>1</v>
      </c>
      <c r="J94" s="93"/>
      <c r="K94" s="93"/>
      <c r="L94" s="93"/>
      <c r="M94" s="93">
        <v>4</v>
      </c>
      <c r="N94" s="93">
        <v>1</v>
      </c>
      <c r="O94" s="93"/>
      <c r="P94" s="93"/>
      <c r="Q94" s="93"/>
      <c r="R94" s="93"/>
      <c r="S94" s="93"/>
      <c r="T94" s="93"/>
      <c r="U94" s="93"/>
      <c r="V94" s="93"/>
      <c r="W94" s="93"/>
      <c r="X94" s="93"/>
      <c r="Y94" s="93"/>
      <c r="Z94" s="93"/>
      <c r="AA94" s="93"/>
      <c r="AB94" s="93"/>
      <c r="AC94" s="93"/>
      <c r="AD94" s="93">
        <v>1</v>
      </c>
      <c r="AE94" s="93"/>
      <c r="AF94" s="93"/>
      <c r="AG94" s="93"/>
      <c r="AH94" s="93"/>
      <c r="AI94" s="93"/>
      <c r="AJ94" s="93"/>
      <c r="AK94" s="93"/>
      <c r="AL94" s="93"/>
      <c r="AM94" s="93"/>
      <c r="AN94" s="93"/>
      <c r="AO94" s="93"/>
      <c r="AP94" s="93"/>
      <c r="AQ94" s="93"/>
      <c r="AR94" s="93"/>
      <c r="AS94" s="94" t="s">
        <v>1624</v>
      </c>
      <c r="AT94" s="90" t="s">
        <v>561</v>
      </c>
      <c r="AU94" s="32"/>
      <c r="AV94" s="32"/>
      <c r="AW94" s="32"/>
      <c r="AX94" s="32"/>
      <c r="AY94" s="32"/>
    </row>
    <row r="95" spans="1:51" x14ac:dyDescent="0.2">
      <c r="A95" s="144">
        <f t="shared" si="7"/>
        <v>16</v>
      </c>
      <c r="B95" s="84" t="s">
        <v>1624</v>
      </c>
      <c r="C95" s="85" t="s">
        <v>562</v>
      </c>
      <c r="D95" s="86" t="s">
        <v>1767</v>
      </c>
      <c r="E95" s="87">
        <f t="shared" si="8"/>
        <v>15570</v>
      </c>
      <c r="F95" s="95">
        <f t="shared" si="5"/>
        <v>7</v>
      </c>
      <c r="G95" s="145">
        <f t="shared" si="6"/>
        <v>6</v>
      </c>
      <c r="H95" s="147">
        <f t="shared" si="9"/>
        <v>6</v>
      </c>
      <c r="I95" s="89">
        <v>1</v>
      </c>
      <c r="J95" s="88"/>
      <c r="K95" s="89"/>
      <c r="L95" s="88"/>
      <c r="M95" s="89">
        <v>4</v>
      </c>
      <c r="N95" s="88">
        <v>1</v>
      </c>
      <c r="O95" s="89"/>
      <c r="P95" s="88"/>
      <c r="Q95" s="89"/>
      <c r="R95" s="88"/>
      <c r="S95" s="89"/>
      <c r="T95" s="88"/>
      <c r="U95" s="89"/>
      <c r="V95" s="88"/>
      <c r="W95" s="89"/>
      <c r="X95" s="88"/>
      <c r="Y95" s="89"/>
      <c r="Z95" s="88">
        <v>1</v>
      </c>
      <c r="AA95" s="89"/>
      <c r="AB95" s="88"/>
      <c r="AC95" s="89"/>
      <c r="AD95" s="88"/>
      <c r="AE95" s="89"/>
      <c r="AF95" s="88"/>
      <c r="AG95" s="89"/>
      <c r="AH95" s="88"/>
      <c r="AI95" s="89"/>
      <c r="AJ95" s="88"/>
      <c r="AK95" s="89"/>
      <c r="AL95" s="88"/>
      <c r="AM95" s="89"/>
      <c r="AN95" s="88"/>
      <c r="AO95" s="89"/>
      <c r="AP95" s="88"/>
      <c r="AQ95" s="89"/>
      <c r="AR95" s="88"/>
      <c r="AS95" s="84" t="s">
        <v>1624</v>
      </c>
      <c r="AT95" s="85" t="s">
        <v>562</v>
      </c>
      <c r="AU95" s="32"/>
      <c r="AV95" s="32"/>
      <c r="AW95" s="32"/>
      <c r="AX95" s="32"/>
      <c r="AY95" s="32"/>
    </row>
    <row r="96" spans="1:51" x14ac:dyDescent="0.2">
      <c r="A96" s="144">
        <f t="shared" si="7"/>
        <v>16</v>
      </c>
      <c r="B96" s="94" t="s">
        <v>1624</v>
      </c>
      <c r="C96" s="90" t="s">
        <v>1768</v>
      </c>
      <c r="D96" s="91" t="s">
        <v>2178</v>
      </c>
      <c r="E96" s="92">
        <f t="shared" si="8"/>
        <v>14470</v>
      </c>
      <c r="F96" s="96">
        <f t="shared" si="5"/>
        <v>7</v>
      </c>
      <c r="G96" s="145">
        <f t="shared" si="6"/>
        <v>6</v>
      </c>
      <c r="H96" s="147">
        <f t="shared" si="9"/>
        <v>6</v>
      </c>
      <c r="I96" s="93">
        <v>1</v>
      </c>
      <c r="J96" s="93"/>
      <c r="K96" s="93"/>
      <c r="L96" s="93"/>
      <c r="M96" s="93">
        <v>4</v>
      </c>
      <c r="N96" s="93">
        <v>1</v>
      </c>
      <c r="O96" s="93"/>
      <c r="P96" s="93"/>
      <c r="Q96" s="93"/>
      <c r="R96" s="93"/>
      <c r="S96" s="93"/>
      <c r="T96" s="93"/>
      <c r="U96" s="93"/>
      <c r="V96" s="93"/>
      <c r="W96" s="93"/>
      <c r="X96" s="93"/>
      <c r="Y96" s="93"/>
      <c r="Z96" s="93"/>
      <c r="AA96" s="93"/>
      <c r="AB96" s="93"/>
      <c r="AC96" s="93"/>
      <c r="AD96" s="93"/>
      <c r="AE96" s="93"/>
      <c r="AF96" s="93"/>
      <c r="AG96" s="93"/>
      <c r="AH96" s="93"/>
      <c r="AI96" s="93">
        <v>1</v>
      </c>
      <c r="AJ96" s="93"/>
      <c r="AK96" s="93"/>
      <c r="AL96" s="93"/>
      <c r="AM96" s="93"/>
      <c r="AN96" s="93"/>
      <c r="AO96" s="93"/>
      <c r="AP96" s="93"/>
      <c r="AQ96" s="93"/>
      <c r="AR96" s="93"/>
      <c r="AS96" s="94" t="s">
        <v>1624</v>
      </c>
      <c r="AT96" s="90" t="s">
        <v>563</v>
      </c>
      <c r="AU96" s="32"/>
      <c r="AV96" s="32"/>
      <c r="AW96" s="32"/>
      <c r="AX96" s="32"/>
      <c r="AY96" s="32"/>
    </row>
    <row r="97" spans="1:51" x14ac:dyDescent="0.2">
      <c r="A97" s="144">
        <f t="shared" si="7"/>
        <v>16</v>
      </c>
      <c r="B97" s="84" t="s">
        <v>1624</v>
      </c>
      <c r="C97" s="85" t="s">
        <v>565</v>
      </c>
      <c r="D97" s="86" t="s">
        <v>1769</v>
      </c>
      <c r="E97" s="87">
        <f t="shared" si="8"/>
        <v>14940</v>
      </c>
      <c r="F97" s="95">
        <f t="shared" si="5"/>
        <v>7</v>
      </c>
      <c r="G97" s="145">
        <f t="shared" si="6"/>
        <v>6</v>
      </c>
      <c r="H97" s="147">
        <f t="shared" si="9"/>
        <v>6</v>
      </c>
      <c r="I97" s="89">
        <v>1</v>
      </c>
      <c r="J97" s="88"/>
      <c r="K97" s="89"/>
      <c r="L97" s="88"/>
      <c r="M97" s="89">
        <v>4</v>
      </c>
      <c r="N97" s="88">
        <v>1</v>
      </c>
      <c r="O97" s="89"/>
      <c r="P97" s="88"/>
      <c r="Q97" s="89"/>
      <c r="R97" s="88"/>
      <c r="S97" s="89"/>
      <c r="T97" s="88"/>
      <c r="U97" s="89"/>
      <c r="V97" s="88"/>
      <c r="W97" s="89"/>
      <c r="X97" s="88"/>
      <c r="Y97" s="89"/>
      <c r="Z97" s="88"/>
      <c r="AA97" s="89"/>
      <c r="AB97" s="88"/>
      <c r="AC97" s="89"/>
      <c r="AD97" s="88"/>
      <c r="AE97" s="89"/>
      <c r="AF97" s="88"/>
      <c r="AG97" s="89"/>
      <c r="AH97" s="88"/>
      <c r="AI97" s="89"/>
      <c r="AJ97" s="88"/>
      <c r="AK97" s="89"/>
      <c r="AL97" s="88"/>
      <c r="AM97" s="89"/>
      <c r="AN97" s="88"/>
      <c r="AO97" s="89"/>
      <c r="AP97" s="88"/>
      <c r="AQ97" s="89"/>
      <c r="AR97" s="88">
        <v>1</v>
      </c>
      <c r="AS97" s="84" t="s">
        <v>1624</v>
      </c>
      <c r="AT97" s="85" t="s">
        <v>565</v>
      </c>
      <c r="AU97" s="32"/>
      <c r="AV97" s="32"/>
      <c r="AW97" s="32"/>
      <c r="AX97" s="32"/>
      <c r="AY97" s="32"/>
    </row>
    <row r="98" spans="1:51" x14ac:dyDescent="0.2">
      <c r="A98" s="144">
        <f t="shared" si="7"/>
        <v>16</v>
      </c>
      <c r="B98" s="94" t="s">
        <v>1624</v>
      </c>
      <c r="C98" s="90" t="s">
        <v>566</v>
      </c>
      <c r="D98" s="91" t="s">
        <v>1770</v>
      </c>
      <c r="E98" s="92">
        <f t="shared" si="8"/>
        <v>14940</v>
      </c>
      <c r="F98" s="96">
        <f t="shared" si="5"/>
        <v>7</v>
      </c>
      <c r="G98" s="145">
        <f t="shared" si="6"/>
        <v>6</v>
      </c>
      <c r="H98" s="147">
        <f t="shared" si="9"/>
        <v>6</v>
      </c>
      <c r="I98" s="93">
        <v>1</v>
      </c>
      <c r="J98" s="93"/>
      <c r="K98" s="93"/>
      <c r="L98" s="93"/>
      <c r="M98" s="93">
        <v>4</v>
      </c>
      <c r="N98" s="93">
        <v>1</v>
      </c>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v>1</v>
      </c>
      <c r="AO98" s="93"/>
      <c r="AP98" s="93"/>
      <c r="AQ98" s="93"/>
      <c r="AR98" s="93"/>
      <c r="AS98" s="94" t="s">
        <v>1624</v>
      </c>
      <c r="AT98" s="90" t="s">
        <v>566</v>
      </c>
      <c r="AU98" s="32"/>
      <c r="AV98" s="32"/>
      <c r="AW98" s="32"/>
      <c r="AX98" s="32"/>
      <c r="AY98" s="32"/>
    </row>
    <row r="99" spans="1:51" x14ac:dyDescent="0.2">
      <c r="A99" s="144">
        <f t="shared" si="7"/>
        <v>17</v>
      </c>
      <c r="B99" s="84" t="s">
        <v>1624</v>
      </c>
      <c r="C99" s="85" t="s">
        <v>298</v>
      </c>
      <c r="D99" s="86" t="s">
        <v>1771</v>
      </c>
      <c r="E99" s="87">
        <f t="shared" si="8"/>
        <v>15100</v>
      </c>
      <c r="F99" s="95">
        <f t="shared" si="5"/>
        <v>7</v>
      </c>
      <c r="G99" s="145">
        <f t="shared" si="6"/>
        <v>6</v>
      </c>
      <c r="H99" s="147">
        <f t="shared" si="9"/>
        <v>6</v>
      </c>
      <c r="I99" s="89"/>
      <c r="J99" s="88">
        <v>1</v>
      </c>
      <c r="K99" s="89"/>
      <c r="L99" s="88"/>
      <c r="M99" s="89">
        <v>4</v>
      </c>
      <c r="N99" s="88">
        <v>1</v>
      </c>
      <c r="O99" s="89"/>
      <c r="P99" s="88"/>
      <c r="Q99" s="89"/>
      <c r="R99" s="88"/>
      <c r="S99" s="89"/>
      <c r="T99" s="88"/>
      <c r="U99" s="89">
        <v>1</v>
      </c>
      <c r="V99" s="88"/>
      <c r="W99" s="89"/>
      <c r="X99" s="88"/>
      <c r="Y99" s="89"/>
      <c r="Z99" s="88"/>
      <c r="AA99" s="89"/>
      <c r="AB99" s="88"/>
      <c r="AC99" s="89"/>
      <c r="AD99" s="88"/>
      <c r="AE99" s="89"/>
      <c r="AF99" s="88"/>
      <c r="AG99" s="89"/>
      <c r="AH99" s="88"/>
      <c r="AI99" s="89"/>
      <c r="AJ99" s="88"/>
      <c r="AK99" s="89"/>
      <c r="AL99" s="88"/>
      <c r="AM99" s="89"/>
      <c r="AN99" s="88"/>
      <c r="AO99" s="89"/>
      <c r="AP99" s="88"/>
      <c r="AQ99" s="89"/>
      <c r="AR99" s="88"/>
      <c r="AS99" s="84" t="s">
        <v>1624</v>
      </c>
      <c r="AT99" s="85" t="s">
        <v>298</v>
      </c>
      <c r="AU99" s="32"/>
      <c r="AV99" s="32"/>
      <c r="AW99" s="32"/>
      <c r="AX99" s="32"/>
      <c r="AY99" s="32"/>
    </row>
    <row r="100" spans="1:51" x14ac:dyDescent="0.2">
      <c r="A100" s="144">
        <f t="shared" si="7"/>
        <v>17</v>
      </c>
      <c r="B100" s="94" t="s">
        <v>1624</v>
      </c>
      <c r="C100" s="90" t="s">
        <v>1772</v>
      </c>
      <c r="D100" s="91" t="s">
        <v>1773</v>
      </c>
      <c r="E100" s="92">
        <f t="shared" si="8"/>
        <v>15720</v>
      </c>
      <c r="F100" s="96">
        <f t="shared" si="5"/>
        <v>7</v>
      </c>
      <c r="G100" s="145">
        <f t="shared" si="6"/>
        <v>6</v>
      </c>
      <c r="H100" s="147">
        <f t="shared" si="9"/>
        <v>6</v>
      </c>
      <c r="I100" s="93"/>
      <c r="J100" s="93">
        <v>1</v>
      </c>
      <c r="K100" s="93"/>
      <c r="L100" s="93"/>
      <c r="M100" s="93">
        <v>4</v>
      </c>
      <c r="N100" s="93">
        <v>1</v>
      </c>
      <c r="O100" s="93"/>
      <c r="P100" s="93"/>
      <c r="Q100" s="93"/>
      <c r="R100" s="93"/>
      <c r="S100" s="93"/>
      <c r="T100" s="93"/>
      <c r="U100" s="93"/>
      <c r="V100" s="93"/>
      <c r="W100" s="93"/>
      <c r="X100" s="93"/>
      <c r="Y100" s="93"/>
      <c r="Z100" s="93"/>
      <c r="AA100" s="93"/>
      <c r="AB100" s="93"/>
      <c r="AC100" s="93"/>
      <c r="AD100" s="93">
        <v>1</v>
      </c>
      <c r="AE100" s="93"/>
      <c r="AF100" s="93"/>
      <c r="AG100" s="93"/>
      <c r="AH100" s="93"/>
      <c r="AI100" s="93"/>
      <c r="AJ100" s="93"/>
      <c r="AK100" s="93"/>
      <c r="AL100" s="93"/>
      <c r="AM100" s="93"/>
      <c r="AN100" s="93"/>
      <c r="AO100" s="93"/>
      <c r="AP100" s="93"/>
      <c r="AQ100" s="93"/>
      <c r="AR100" s="93"/>
      <c r="AS100" s="94" t="s">
        <v>1624</v>
      </c>
      <c r="AT100" s="90" t="s">
        <v>1772</v>
      </c>
      <c r="AU100" s="32"/>
      <c r="AV100" s="32"/>
      <c r="AW100" s="32"/>
      <c r="AX100" s="32"/>
      <c r="AY100" s="32"/>
    </row>
    <row r="101" spans="1:51" x14ac:dyDescent="0.2">
      <c r="A101" s="144">
        <f t="shared" si="7"/>
        <v>17</v>
      </c>
      <c r="B101" s="84" t="s">
        <v>1624</v>
      </c>
      <c r="C101" s="85" t="s">
        <v>1774</v>
      </c>
      <c r="D101" s="86" t="s">
        <v>1775</v>
      </c>
      <c r="E101" s="87">
        <f t="shared" si="8"/>
        <v>15720</v>
      </c>
      <c r="F101" s="95">
        <f t="shared" si="5"/>
        <v>7</v>
      </c>
      <c r="G101" s="145">
        <f t="shared" si="6"/>
        <v>6</v>
      </c>
      <c r="H101" s="147">
        <f t="shared" si="9"/>
        <v>6</v>
      </c>
      <c r="I101" s="89"/>
      <c r="J101" s="88">
        <v>1</v>
      </c>
      <c r="K101" s="89"/>
      <c r="L101" s="88"/>
      <c r="M101" s="89">
        <v>4</v>
      </c>
      <c r="N101" s="88">
        <v>1</v>
      </c>
      <c r="O101" s="89"/>
      <c r="P101" s="88"/>
      <c r="Q101" s="89"/>
      <c r="R101" s="88"/>
      <c r="S101" s="89"/>
      <c r="T101" s="88"/>
      <c r="U101" s="89"/>
      <c r="V101" s="88"/>
      <c r="W101" s="89"/>
      <c r="X101" s="88"/>
      <c r="Y101" s="89"/>
      <c r="Z101" s="88">
        <v>1</v>
      </c>
      <c r="AA101" s="89"/>
      <c r="AB101" s="88"/>
      <c r="AC101" s="89"/>
      <c r="AD101" s="88"/>
      <c r="AE101" s="89"/>
      <c r="AF101" s="88"/>
      <c r="AG101" s="89"/>
      <c r="AH101" s="88"/>
      <c r="AI101" s="89"/>
      <c r="AJ101" s="88"/>
      <c r="AK101" s="89"/>
      <c r="AL101" s="88"/>
      <c r="AM101" s="89"/>
      <c r="AN101" s="88"/>
      <c r="AO101" s="89"/>
      <c r="AP101" s="88"/>
      <c r="AQ101" s="89"/>
      <c r="AR101" s="88"/>
      <c r="AS101" s="84" t="s">
        <v>1624</v>
      </c>
      <c r="AT101" s="85" t="s">
        <v>1774</v>
      </c>
      <c r="AU101" s="32"/>
      <c r="AV101" s="32"/>
      <c r="AW101" s="32"/>
      <c r="AX101" s="32"/>
      <c r="AY101" s="32"/>
    </row>
    <row r="102" spans="1:51" x14ac:dyDescent="0.2">
      <c r="A102" s="144">
        <f t="shared" si="7"/>
        <v>17</v>
      </c>
      <c r="B102" s="94" t="s">
        <v>1624</v>
      </c>
      <c r="C102" s="90" t="s">
        <v>1776</v>
      </c>
      <c r="D102" s="91" t="s">
        <v>2179</v>
      </c>
      <c r="E102" s="92">
        <f t="shared" si="8"/>
        <v>14620</v>
      </c>
      <c r="F102" s="96">
        <f t="shared" si="5"/>
        <v>7</v>
      </c>
      <c r="G102" s="145">
        <f t="shared" si="6"/>
        <v>6</v>
      </c>
      <c r="H102" s="147">
        <f t="shared" si="9"/>
        <v>6</v>
      </c>
      <c r="I102" s="93"/>
      <c r="J102" s="93">
        <v>1</v>
      </c>
      <c r="K102" s="93"/>
      <c r="L102" s="93"/>
      <c r="M102" s="93">
        <v>4</v>
      </c>
      <c r="N102" s="93">
        <v>1</v>
      </c>
      <c r="O102" s="93"/>
      <c r="P102" s="93"/>
      <c r="Q102" s="93"/>
      <c r="R102" s="93"/>
      <c r="S102" s="93"/>
      <c r="T102" s="93"/>
      <c r="U102" s="93"/>
      <c r="V102" s="93"/>
      <c r="W102" s="93"/>
      <c r="X102" s="93"/>
      <c r="Y102" s="93"/>
      <c r="Z102" s="93"/>
      <c r="AA102" s="93"/>
      <c r="AB102" s="93"/>
      <c r="AC102" s="93"/>
      <c r="AD102" s="93"/>
      <c r="AE102" s="93"/>
      <c r="AF102" s="93"/>
      <c r="AG102" s="93"/>
      <c r="AH102" s="93"/>
      <c r="AI102" s="93">
        <v>1</v>
      </c>
      <c r="AJ102" s="93"/>
      <c r="AK102" s="93"/>
      <c r="AL102" s="93"/>
      <c r="AM102" s="93"/>
      <c r="AN102" s="93"/>
      <c r="AO102" s="93"/>
      <c r="AP102" s="93"/>
      <c r="AQ102" s="93"/>
      <c r="AR102" s="93"/>
      <c r="AS102" s="94" t="s">
        <v>1624</v>
      </c>
      <c r="AT102" s="90" t="s">
        <v>1777</v>
      </c>
      <c r="AU102" s="32"/>
      <c r="AV102" s="32"/>
      <c r="AW102" s="32"/>
      <c r="AX102" s="32"/>
      <c r="AY102" s="32"/>
    </row>
    <row r="103" spans="1:51" x14ac:dyDescent="0.2">
      <c r="A103" s="144">
        <f t="shared" si="7"/>
        <v>17</v>
      </c>
      <c r="B103" s="84" t="s">
        <v>1624</v>
      </c>
      <c r="C103" s="85" t="s">
        <v>1778</v>
      </c>
      <c r="D103" s="86" t="s">
        <v>1779</v>
      </c>
      <c r="E103" s="87">
        <f t="shared" si="8"/>
        <v>15090</v>
      </c>
      <c r="F103" s="95">
        <f t="shared" si="5"/>
        <v>7</v>
      </c>
      <c r="G103" s="145">
        <f t="shared" si="6"/>
        <v>6</v>
      </c>
      <c r="H103" s="147">
        <f t="shared" si="9"/>
        <v>6</v>
      </c>
      <c r="I103" s="89"/>
      <c r="J103" s="88">
        <v>1</v>
      </c>
      <c r="K103" s="89"/>
      <c r="L103" s="88"/>
      <c r="M103" s="89">
        <v>4</v>
      </c>
      <c r="N103" s="88">
        <v>1</v>
      </c>
      <c r="O103" s="89"/>
      <c r="P103" s="88"/>
      <c r="Q103" s="89"/>
      <c r="R103" s="88"/>
      <c r="S103" s="89"/>
      <c r="T103" s="88"/>
      <c r="U103" s="89"/>
      <c r="V103" s="88"/>
      <c r="W103" s="89"/>
      <c r="X103" s="88"/>
      <c r="Y103" s="89"/>
      <c r="Z103" s="88"/>
      <c r="AA103" s="89"/>
      <c r="AB103" s="88"/>
      <c r="AC103" s="89"/>
      <c r="AD103" s="88"/>
      <c r="AE103" s="89"/>
      <c r="AF103" s="88"/>
      <c r="AG103" s="89"/>
      <c r="AH103" s="88"/>
      <c r="AI103" s="89"/>
      <c r="AJ103" s="88"/>
      <c r="AK103" s="89"/>
      <c r="AL103" s="88"/>
      <c r="AM103" s="89"/>
      <c r="AN103" s="88"/>
      <c r="AO103" s="89"/>
      <c r="AP103" s="88"/>
      <c r="AQ103" s="89"/>
      <c r="AR103" s="88">
        <v>1</v>
      </c>
      <c r="AS103" s="84" t="s">
        <v>1624</v>
      </c>
      <c r="AT103" s="85" t="s">
        <v>1778</v>
      </c>
      <c r="AU103" s="32"/>
      <c r="AV103" s="32"/>
      <c r="AW103" s="32"/>
      <c r="AX103" s="32"/>
      <c r="AY103" s="32"/>
    </row>
    <row r="104" spans="1:51" x14ac:dyDescent="0.2">
      <c r="A104" s="144">
        <f t="shared" si="7"/>
        <v>17</v>
      </c>
      <c r="B104" s="94" t="s">
        <v>1624</v>
      </c>
      <c r="C104" s="90" t="s">
        <v>1780</v>
      </c>
      <c r="D104" s="91" t="s">
        <v>1781</v>
      </c>
      <c r="E104" s="92">
        <f t="shared" si="8"/>
        <v>15090</v>
      </c>
      <c r="F104" s="96">
        <f t="shared" si="5"/>
        <v>7</v>
      </c>
      <c r="G104" s="145">
        <f t="shared" si="6"/>
        <v>6</v>
      </c>
      <c r="H104" s="147">
        <f t="shared" si="9"/>
        <v>6</v>
      </c>
      <c r="I104" s="93"/>
      <c r="J104" s="93">
        <v>1</v>
      </c>
      <c r="K104" s="93"/>
      <c r="L104" s="93"/>
      <c r="M104" s="93">
        <v>4</v>
      </c>
      <c r="N104" s="93">
        <v>1</v>
      </c>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v>1</v>
      </c>
      <c r="AO104" s="93"/>
      <c r="AP104" s="93"/>
      <c r="AQ104" s="93"/>
      <c r="AR104" s="93"/>
      <c r="AS104" s="94" t="s">
        <v>1624</v>
      </c>
      <c r="AT104" s="90" t="s">
        <v>1780</v>
      </c>
      <c r="AU104" s="32"/>
      <c r="AV104" s="32"/>
      <c r="AW104" s="32"/>
      <c r="AX104" s="32"/>
      <c r="AY104" s="32"/>
    </row>
    <row r="105" spans="1:51" x14ac:dyDescent="0.2">
      <c r="A105" s="144">
        <f t="shared" si="7"/>
        <v>18</v>
      </c>
      <c r="B105" s="84" t="s">
        <v>1624</v>
      </c>
      <c r="C105" s="85" t="s">
        <v>568</v>
      </c>
      <c r="D105" s="86" t="s">
        <v>1782</v>
      </c>
      <c r="E105" s="87">
        <f t="shared" si="8"/>
        <v>16000</v>
      </c>
      <c r="F105" s="95">
        <f t="shared" si="5"/>
        <v>7</v>
      </c>
      <c r="G105" s="145">
        <f t="shared" si="6"/>
        <v>6</v>
      </c>
      <c r="H105" s="147">
        <f t="shared" si="9"/>
        <v>6</v>
      </c>
      <c r="I105" s="89">
        <v>1</v>
      </c>
      <c r="J105" s="88"/>
      <c r="K105" s="89">
        <v>1</v>
      </c>
      <c r="L105" s="88"/>
      <c r="M105" s="89">
        <v>4</v>
      </c>
      <c r="N105" s="88"/>
      <c r="O105" s="89"/>
      <c r="P105" s="88"/>
      <c r="Q105" s="89"/>
      <c r="R105" s="88"/>
      <c r="S105" s="89"/>
      <c r="T105" s="88"/>
      <c r="U105" s="89">
        <v>1</v>
      </c>
      <c r="V105" s="88"/>
      <c r="W105" s="89"/>
      <c r="X105" s="88"/>
      <c r="Y105" s="89"/>
      <c r="Z105" s="88"/>
      <c r="AA105" s="89"/>
      <c r="AB105" s="88"/>
      <c r="AC105" s="89"/>
      <c r="AD105" s="88"/>
      <c r="AE105" s="89"/>
      <c r="AF105" s="88"/>
      <c r="AG105" s="89"/>
      <c r="AH105" s="88"/>
      <c r="AI105" s="89"/>
      <c r="AJ105" s="88"/>
      <c r="AK105" s="89"/>
      <c r="AL105" s="88"/>
      <c r="AM105" s="89"/>
      <c r="AN105" s="88"/>
      <c r="AO105" s="89"/>
      <c r="AP105" s="88"/>
      <c r="AQ105" s="89"/>
      <c r="AR105" s="88"/>
      <c r="AS105" s="84" t="s">
        <v>1624</v>
      </c>
      <c r="AT105" s="85" t="s">
        <v>568</v>
      </c>
      <c r="AU105" s="32"/>
      <c r="AV105" s="32"/>
      <c r="AW105" s="32"/>
      <c r="AX105" s="32"/>
      <c r="AY105" s="32"/>
    </row>
    <row r="106" spans="1:51" x14ac:dyDescent="0.2">
      <c r="A106" s="144">
        <f t="shared" si="7"/>
        <v>18</v>
      </c>
      <c r="B106" s="94" t="s">
        <v>1624</v>
      </c>
      <c r="C106" s="90" t="s">
        <v>570</v>
      </c>
      <c r="D106" s="91" t="s">
        <v>1783</v>
      </c>
      <c r="E106" s="92">
        <f t="shared" si="8"/>
        <v>16620</v>
      </c>
      <c r="F106" s="96">
        <f t="shared" si="5"/>
        <v>7</v>
      </c>
      <c r="G106" s="145">
        <f t="shared" si="6"/>
        <v>6</v>
      </c>
      <c r="H106" s="147">
        <f t="shared" si="9"/>
        <v>6</v>
      </c>
      <c r="I106" s="93">
        <v>1</v>
      </c>
      <c r="J106" s="93"/>
      <c r="K106" s="93">
        <v>1</v>
      </c>
      <c r="L106" s="93"/>
      <c r="M106" s="93">
        <v>4</v>
      </c>
      <c r="N106" s="93"/>
      <c r="O106" s="93"/>
      <c r="P106" s="93"/>
      <c r="Q106" s="93"/>
      <c r="R106" s="93"/>
      <c r="S106" s="93"/>
      <c r="T106" s="93"/>
      <c r="U106" s="93"/>
      <c r="V106" s="93"/>
      <c r="W106" s="93"/>
      <c r="X106" s="93"/>
      <c r="Y106" s="93"/>
      <c r="Z106" s="93"/>
      <c r="AA106" s="93"/>
      <c r="AB106" s="93"/>
      <c r="AC106" s="93"/>
      <c r="AD106" s="93">
        <v>1</v>
      </c>
      <c r="AE106" s="93"/>
      <c r="AF106" s="93"/>
      <c r="AG106" s="93"/>
      <c r="AH106" s="93"/>
      <c r="AI106" s="93"/>
      <c r="AJ106" s="93"/>
      <c r="AK106" s="93"/>
      <c r="AL106" s="93"/>
      <c r="AM106" s="93"/>
      <c r="AN106" s="93"/>
      <c r="AO106" s="93"/>
      <c r="AP106" s="93"/>
      <c r="AQ106" s="93"/>
      <c r="AR106" s="93"/>
      <c r="AS106" s="94" t="s">
        <v>1624</v>
      </c>
      <c r="AT106" s="90" t="s">
        <v>570</v>
      </c>
      <c r="AU106" s="32"/>
      <c r="AV106" s="32"/>
      <c r="AW106" s="32"/>
      <c r="AX106" s="32"/>
      <c r="AY106" s="32"/>
    </row>
    <row r="107" spans="1:51" x14ac:dyDescent="0.2">
      <c r="A107" s="144">
        <f t="shared" si="7"/>
        <v>18</v>
      </c>
      <c r="B107" s="84" t="s">
        <v>1624</v>
      </c>
      <c r="C107" s="85" t="s">
        <v>571</v>
      </c>
      <c r="D107" s="86" t="s">
        <v>1784</v>
      </c>
      <c r="E107" s="87">
        <f t="shared" si="8"/>
        <v>16620</v>
      </c>
      <c r="F107" s="95">
        <f t="shared" si="5"/>
        <v>7</v>
      </c>
      <c r="G107" s="145">
        <f t="shared" si="6"/>
        <v>6</v>
      </c>
      <c r="H107" s="147">
        <f t="shared" si="9"/>
        <v>6</v>
      </c>
      <c r="I107" s="89">
        <v>1</v>
      </c>
      <c r="J107" s="88"/>
      <c r="K107" s="89">
        <v>1</v>
      </c>
      <c r="L107" s="88"/>
      <c r="M107" s="89">
        <v>4</v>
      </c>
      <c r="N107" s="88"/>
      <c r="O107" s="89"/>
      <c r="P107" s="88"/>
      <c r="Q107" s="89"/>
      <c r="R107" s="88"/>
      <c r="S107" s="89"/>
      <c r="T107" s="88"/>
      <c r="U107" s="89"/>
      <c r="V107" s="88"/>
      <c r="W107" s="89"/>
      <c r="X107" s="88"/>
      <c r="Y107" s="89"/>
      <c r="Z107" s="88">
        <v>1</v>
      </c>
      <c r="AA107" s="89"/>
      <c r="AB107" s="88"/>
      <c r="AC107" s="89"/>
      <c r="AD107" s="88"/>
      <c r="AE107" s="89"/>
      <c r="AF107" s="88"/>
      <c r="AG107" s="89"/>
      <c r="AH107" s="88"/>
      <c r="AI107" s="89"/>
      <c r="AJ107" s="88"/>
      <c r="AK107" s="89"/>
      <c r="AL107" s="88"/>
      <c r="AM107" s="89"/>
      <c r="AN107" s="88"/>
      <c r="AO107" s="89"/>
      <c r="AP107" s="88"/>
      <c r="AQ107" s="89"/>
      <c r="AR107" s="88"/>
      <c r="AS107" s="84" t="s">
        <v>1624</v>
      </c>
      <c r="AT107" s="85" t="s">
        <v>571</v>
      </c>
      <c r="AU107" s="32"/>
      <c r="AV107" s="32"/>
      <c r="AW107" s="32"/>
      <c r="AX107" s="32"/>
      <c r="AY107" s="32"/>
    </row>
    <row r="108" spans="1:51" x14ac:dyDescent="0.2">
      <c r="A108" s="144">
        <f t="shared" si="7"/>
        <v>18</v>
      </c>
      <c r="B108" s="94" t="s">
        <v>1624</v>
      </c>
      <c r="C108" s="90" t="s">
        <v>1785</v>
      </c>
      <c r="D108" s="91" t="s">
        <v>2180</v>
      </c>
      <c r="E108" s="92">
        <f t="shared" si="8"/>
        <v>15520</v>
      </c>
      <c r="F108" s="96">
        <f t="shared" si="5"/>
        <v>7</v>
      </c>
      <c r="G108" s="145">
        <f t="shared" si="6"/>
        <v>6</v>
      </c>
      <c r="H108" s="147">
        <f t="shared" si="9"/>
        <v>6</v>
      </c>
      <c r="I108" s="93">
        <v>1</v>
      </c>
      <c r="J108" s="93"/>
      <c r="K108" s="93">
        <v>1</v>
      </c>
      <c r="L108" s="93"/>
      <c r="M108" s="93">
        <v>4</v>
      </c>
      <c r="N108" s="93"/>
      <c r="O108" s="93"/>
      <c r="P108" s="93"/>
      <c r="Q108" s="93"/>
      <c r="R108" s="93"/>
      <c r="S108" s="93"/>
      <c r="T108" s="93"/>
      <c r="U108" s="93"/>
      <c r="V108" s="93"/>
      <c r="W108" s="93"/>
      <c r="X108" s="93"/>
      <c r="Y108" s="93"/>
      <c r="Z108" s="93"/>
      <c r="AA108" s="93"/>
      <c r="AB108" s="93"/>
      <c r="AC108" s="93"/>
      <c r="AD108" s="93"/>
      <c r="AE108" s="93"/>
      <c r="AF108" s="93"/>
      <c r="AG108" s="93"/>
      <c r="AH108" s="93"/>
      <c r="AI108" s="93">
        <v>1</v>
      </c>
      <c r="AJ108" s="93"/>
      <c r="AK108" s="93"/>
      <c r="AL108" s="93"/>
      <c r="AM108" s="93"/>
      <c r="AN108" s="93"/>
      <c r="AO108" s="93"/>
      <c r="AP108" s="93"/>
      <c r="AQ108" s="93"/>
      <c r="AR108" s="93"/>
      <c r="AS108" s="94" t="s">
        <v>1624</v>
      </c>
      <c r="AT108" s="90" t="s">
        <v>572</v>
      </c>
      <c r="AU108" s="32"/>
      <c r="AV108" s="32"/>
      <c r="AW108" s="32"/>
      <c r="AX108" s="32"/>
      <c r="AY108" s="32"/>
    </row>
    <row r="109" spans="1:51" x14ac:dyDescent="0.2">
      <c r="A109" s="144">
        <f t="shared" si="7"/>
        <v>18</v>
      </c>
      <c r="B109" s="84" t="s">
        <v>1624</v>
      </c>
      <c r="C109" s="85" t="s">
        <v>574</v>
      </c>
      <c r="D109" s="86" t="s">
        <v>1786</v>
      </c>
      <c r="E109" s="87">
        <f t="shared" si="8"/>
        <v>15990</v>
      </c>
      <c r="F109" s="95">
        <f t="shared" si="5"/>
        <v>7</v>
      </c>
      <c r="G109" s="145">
        <f t="shared" si="6"/>
        <v>6</v>
      </c>
      <c r="H109" s="147">
        <f t="shared" si="9"/>
        <v>6</v>
      </c>
      <c r="I109" s="89">
        <v>1</v>
      </c>
      <c r="J109" s="88"/>
      <c r="K109" s="89">
        <v>1</v>
      </c>
      <c r="L109" s="88"/>
      <c r="M109" s="89">
        <v>4</v>
      </c>
      <c r="N109" s="88"/>
      <c r="O109" s="89"/>
      <c r="P109" s="88"/>
      <c r="Q109" s="89"/>
      <c r="R109" s="88"/>
      <c r="S109" s="89"/>
      <c r="T109" s="88"/>
      <c r="U109" s="89"/>
      <c r="V109" s="88"/>
      <c r="W109" s="89"/>
      <c r="X109" s="88"/>
      <c r="Y109" s="89"/>
      <c r="Z109" s="88"/>
      <c r="AA109" s="89"/>
      <c r="AB109" s="88"/>
      <c r="AC109" s="89"/>
      <c r="AD109" s="88"/>
      <c r="AE109" s="89"/>
      <c r="AF109" s="88"/>
      <c r="AG109" s="89"/>
      <c r="AH109" s="88"/>
      <c r="AI109" s="89"/>
      <c r="AJ109" s="88"/>
      <c r="AK109" s="89"/>
      <c r="AL109" s="88"/>
      <c r="AM109" s="89"/>
      <c r="AN109" s="88"/>
      <c r="AO109" s="89"/>
      <c r="AP109" s="88"/>
      <c r="AQ109" s="89"/>
      <c r="AR109" s="88">
        <v>1</v>
      </c>
      <c r="AS109" s="84" t="s">
        <v>1624</v>
      </c>
      <c r="AT109" s="85" t="s">
        <v>574</v>
      </c>
      <c r="AU109" s="32"/>
      <c r="AV109" s="32"/>
      <c r="AW109" s="32"/>
      <c r="AX109" s="32"/>
      <c r="AY109" s="32"/>
    </row>
    <row r="110" spans="1:51" x14ac:dyDescent="0.2">
      <c r="A110" s="144">
        <f t="shared" si="7"/>
        <v>18</v>
      </c>
      <c r="B110" s="94" t="s">
        <v>1624</v>
      </c>
      <c r="C110" s="90" t="s">
        <v>575</v>
      </c>
      <c r="D110" s="91" t="s">
        <v>1787</v>
      </c>
      <c r="E110" s="92">
        <f t="shared" si="8"/>
        <v>15990</v>
      </c>
      <c r="F110" s="96">
        <f t="shared" si="5"/>
        <v>7</v>
      </c>
      <c r="G110" s="145">
        <f t="shared" si="6"/>
        <v>6</v>
      </c>
      <c r="H110" s="147">
        <f t="shared" si="9"/>
        <v>6</v>
      </c>
      <c r="I110" s="93">
        <v>1</v>
      </c>
      <c r="J110" s="93"/>
      <c r="K110" s="93">
        <v>1</v>
      </c>
      <c r="L110" s="93"/>
      <c r="M110" s="93">
        <v>4</v>
      </c>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v>1</v>
      </c>
      <c r="AO110" s="93"/>
      <c r="AP110" s="93"/>
      <c r="AQ110" s="93"/>
      <c r="AR110" s="93"/>
      <c r="AS110" s="94" t="s">
        <v>1624</v>
      </c>
      <c r="AT110" s="90" t="s">
        <v>575</v>
      </c>
      <c r="AU110" s="32"/>
      <c r="AV110" s="32"/>
      <c r="AW110" s="32"/>
      <c r="AX110" s="32"/>
      <c r="AY110" s="32"/>
    </row>
    <row r="111" spans="1:51" x14ac:dyDescent="0.2">
      <c r="A111" s="144">
        <f t="shared" si="7"/>
        <v>19</v>
      </c>
      <c r="B111" s="84" t="s">
        <v>1624</v>
      </c>
      <c r="C111" s="85" t="s">
        <v>576</v>
      </c>
      <c r="D111" s="86" t="s">
        <v>1788</v>
      </c>
      <c r="E111" s="87">
        <f t="shared" si="8"/>
        <v>16030</v>
      </c>
      <c r="F111" s="95">
        <f t="shared" si="5"/>
        <v>7</v>
      </c>
      <c r="G111" s="145">
        <f t="shared" si="6"/>
        <v>6</v>
      </c>
      <c r="H111" s="147">
        <f t="shared" si="9"/>
        <v>6</v>
      </c>
      <c r="I111" s="89">
        <v>1</v>
      </c>
      <c r="J111" s="88"/>
      <c r="K111" s="89"/>
      <c r="L111" s="88">
        <v>1</v>
      </c>
      <c r="M111" s="89">
        <v>4</v>
      </c>
      <c r="N111" s="88"/>
      <c r="O111" s="89"/>
      <c r="P111" s="88"/>
      <c r="Q111" s="89"/>
      <c r="R111" s="88"/>
      <c r="S111" s="89"/>
      <c r="T111" s="88"/>
      <c r="U111" s="89">
        <v>1</v>
      </c>
      <c r="V111" s="88"/>
      <c r="W111" s="89"/>
      <c r="X111" s="88"/>
      <c r="Y111" s="89"/>
      <c r="Z111" s="88"/>
      <c r="AA111" s="89"/>
      <c r="AB111" s="88"/>
      <c r="AC111" s="89"/>
      <c r="AD111" s="88"/>
      <c r="AE111" s="89"/>
      <c r="AF111" s="88"/>
      <c r="AG111" s="89"/>
      <c r="AH111" s="88"/>
      <c r="AI111" s="89"/>
      <c r="AJ111" s="88"/>
      <c r="AK111" s="89"/>
      <c r="AL111" s="88"/>
      <c r="AM111" s="89"/>
      <c r="AN111" s="88"/>
      <c r="AO111" s="89"/>
      <c r="AP111" s="88"/>
      <c r="AQ111" s="89"/>
      <c r="AR111" s="88"/>
      <c r="AS111" s="84" t="s">
        <v>1624</v>
      </c>
      <c r="AT111" s="85" t="s">
        <v>576</v>
      </c>
      <c r="AU111" s="32"/>
      <c r="AV111" s="32"/>
      <c r="AW111" s="32"/>
      <c r="AX111" s="32"/>
      <c r="AY111" s="32"/>
    </row>
    <row r="112" spans="1:51" x14ac:dyDescent="0.2">
      <c r="A112" s="144">
        <f t="shared" si="7"/>
        <v>19</v>
      </c>
      <c r="B112" s="94" t="s">
        <v>1624</v>
      </c>
      <c r="C112" s="90" t="s">
        <v>578</v>
      </c>
      <c r="D112" s="91" t="s">
        <v>1789</v>
      </c>
      <c r="E112" s="92">
        <f t="shared" si="8"/>
        <v>16650</v>
      </c>
      <c r="F112" s="96">
        <f t="shared" si="5"/>
        <v>7</v>
      </c>
      <c r="G112" s="145">
        <f t="shared" si="6"/>
        <v>6</v>
      </c>
      <c r="H112" s="147">
        <f t="shared" si="9"/>
        <v>6</v>
      </c>
      <c r="I112" s="93">
        <v>1</v>
      </c>
      <c r="J112" s="93"/>
      <c r="K112" s="93"/>
      <c r="L112" s="93">
        <v>1</v>
      </c>
      <c r="M112" s="93">
        <v>4</v>
      </c>
      <c r="N112" s="93"/>
      <c r="O112" s="93"/>
      <c r="P112" s="93"/>
      <c r="Q112" s="93"/>
      <c r="R112" s="93"/>
      <c r="S112" s="93"/>
      <c r="T112" s="93"/>
      <c r="U112" s="93"/>
      <c r="V112" s="93"/>
      <c r="W112" s="93"/>
      <c r="X112" s="93"/>
      <c r="Y112" s="93"/>
      <c r="Z112" s="93"/>
      <c r="AA112" s="93"/>
      <c r="AB112" s="93"/>
      <c r="AC112" s="93"/>
      <c r="AD112" s="93">
        <v>1</v>
      </c>
      <c r="AE112" s="93"/>
      <c r="AF112" s="93"/>
      <c r="AG112" s="93"/>
      <c r="AH112" s="93"/>
      <c r="AI112" s="93"/>
      <c r="AJ112" s="93"/>
      <c r="AK112" s="93"/>
      <c r="AL112" s="93"/>
      <c r="AM112" s="93"/>
      <c r="AN112" s="93"/>
      <c r="AO112" s="93"/>
      <c r="AP112" s="93"/>
      <c r="AQ112" s="93"/>
      <c r="AR112" s="93"/>
      <c r="AS112" s="94" t="s">
        <v>1624</v>
      </c>
      <c r="AT112" s="90" t="s">
        <v>578</v>
      </c>
      <c r="AU112" s="32"/>
      <c r="AV112" s="32"/>
      <c r="AW112" s="32"/>
      <c r="AX112" s="32"/>
      <c r="AY112" s="32"/>
    </row>
    <row r="113" spans="1:51" x14ac:dyDescent="0.2">
      <c r="A113" s="144">
        <f t="shared" si="7"/>
        <v>19</v>
      </c>
      <c r="B113" s="84" t="s">
        <v>1624</v>
      </c>
      <c r="C113" s="85" t="s">
        <v>579</v>
      </c>
      <c r="D113" s="86" t="s">
        <v>1790</v>
      </c>
      <c r="E113" s="87">
        <f t="shared" si="8"/>
        <v>16650</v>
      </c>
      <c r="F113" s="95">
        <f t="shared" si="5"/>
        <v>7</v>
      </c>
      <c r="G113" s="145">
        <f t="shared" si="6"/>
        <v>6</v>
      </c>
      <c r="H113" s="147">
        <f t="shared" si="9"/>
        <v>6</v>
      </c>
      <c r="I113" s="89">
        <v>1</v>
      </c>
      <c r="J113" s="88"/>
      <c r="K113" s="89"/>
      <c r="L113" s="88">
        <v>1</v>
      </c>
      <c r="M113" s="89">
        <v>4</v>
      </c>
      <c r="N113" s="88"/>
      <c r="O113" s="89"/>
      <c r="P113" s="88"/>
      <c r="Q113" s="89"/>
      <c r="R113" s="88"/>
      <c r="S113" s="89"/>
      <c r="T113" s="88"/>
      <c r="U113" s="89"/>
      <c r="V113" s="88"/>
      <c r="W113" s="89"/>
      <c r="X113" s="88"/>
      <c r="Y113" s="89"/>
      <c r="Z113" s="88">
        <v>1</v>
      </c>
      <c r="AA113" s="89"/>
      <c r="AB113" s="88"/>
      <c r="AC113" s="89"/>
      <c r="AD113" s="88"/>
      <c r="AE113" s="89"/>
      <c r="AF113" s="88"/>
      <c r="AG113" s="89"/>
      <c r="AH113" s="88"/>
      <c r="AI113" s="89"/>
      <c r="AJ113" s="88"/>
      <c r="AK113" s="89"/>
      <c r="AL113" s="88"/>
      <c r="AM113" s="89"/>
      <c r="AN113" s="88"/>
      <c r="AO113" s="89"/>
      <c r="AP113" s="88"/>
      <c r="AQ113" s="89"/>
      <c r="AR113" s="88"/>
      <c r="AS113" s="84" t="s">
        <v>1624</v>
      </c>
      <c r="AT113" s="85" t="s">
        <v>579</v>
      </c>
      <c r="AU113" s="32"/>
      <c r="AV113" s="32"/>
      <c r="AW113" s="32"/>
      <c r="AX113" s="32"/>
      <c r="AY113" s="32"/>
    </row>
    <row r="114" spans="1:51" x14ac:dyDescent="0.2">
      <c r="A114" s="144">
        <f t="shared" si="7"/>
        <v>19</v>
      </c>
      <c r="B114" s="94" t="s">
        <v>1624</v>
      </c>
      <c r="C114" s="90" t="s">
        <v>1791</v>
      </c>
      <c r="D114" s="91" t="s">
        <v>2181</v>
      </c>
      <c r="E114" s="92">
        <f t="shared" si="8"/>
        <v>15550</v>
      </c>
      <c r="F114" s="96">
        <f t="shared" si="5"/>
        <v>7</v>
      </c>
      <c r="G114" s="145">
        <f t="shared" si="6"/>
        <v>6</v>
      </c>
      <c r="H114" s="147">
        <f t="shared" si="9"/>
        <v>6</v>
      </c>
      <c r="I114" s="93">
        <v>1</v>
      </c>
      <c r="J114" s="93"/>
      <c r="K114" s="93"/>
      <c r="L114" s="93">
        <v>1</v>
      </c>
      <c r="M114" s="93">
        <v>4</v>
      </c>
      <c r="N114" s="93"/>
      <c r="O114" s="93"/>
      <c r="P114" s="93"/>
      <c r="Q114" s="93"/>
      <c r="R114" s="93"/>
      <c r="S114" s="93"/>
      <c r="T114" s="93"/>
      <c r="U114" s="93"/>
      <c r="V114" s="93"/>
      <c r="W114" s="93"/>
      <c r="X114" s="93"/>
      <c r="Y114" s="93"/>
      <c r="Z114" s="93"/>
      <c r="AA114" s="93"/>
      <c r="AB114" s="93"/>
      <c r="AC114" s="93"/>
      <c r="AD114" s="93"/>
      <c r="AE114" s="93"/>
      <c r="AF114" s="93"/>
      <c r="AG114" s="93"/>
      <c r="AH114" s="93"/>
      <c r="AI114" s="93">
        <v>1</v>
      </c>
      <c r="AJ114" s="93"/>
      <c r="AK114" s="93"/>
      <c r="AL114" s="93"/>
      <c r="AM114" s="93"/>
      <c r="AN114" s="93"/>
      <c r="AO114" s="93"/>
      <c r="AP114" s="93"/>
      <c r="AQ114" s="93"/>
      <c r="AR114" s="93"/>
      <c r="AS114" s="94" t="s">
        <v>1624</v>
      </c>
      <c r="AT114" s="90" t="s">
        <v>580</v>
      </c>
      <c r="AU114" s="32"/>
      <c r="AV114" s="32"/>
      <c r="AW114" s="32"/>
      <c r="AX114" s="32"/>
      <c r="AY114" s="32"/>
    </row>
    <row r="115" spans="1:51" x14ac:dyDescent="0.2">
      <c r="A115" s="144">
        <f t="shared" si="7"/>
        <v>19</v>
      </c>
      <c r="B115" s="84" t="s">
        <v>1624</v>
      </c>
      <c r="C115" s="85" t="s">
        <v>582</v>
      </c>
      <c r="D115" s="86" t="s">
        <v>1792</v>
      </c>
      <c r="E115" s="87">
        <f t="shared" si="8"/>
        <v>16020</v>
      </c>
      <c r="F115" s="95">
        <f t="shared" si="5"/>
        <v>7</v>
      </c>
      <c r="G115" s="145">
        <f t="shared" si="6"/>
        <v>6</v>
      </c>
      <c r="H115" s="147">
        <f t="shared" si="9"/>
        <v>6</v>
      </c>
      <c r="I115" s="89">
        <v>1</v>
      </c>
      <c r="J115" s="88"/>
      <c r="K115" s="89"/>
      <c r="L115" s="88">
        <v>1</v>
      </c>
      <c r="M115" s="89">
        <v>4</v>
      </c>
      <c r="N115" s="88"/>
      <c r="O115" s="89"/>
      <c r="P115" s="88"/>
      <c r="Q115" s="89"/>
      <c r="R115" s="88"/>
      <c r="S115" s="89"/>
      <c r="T115" s="88"/>
      <c r="U115" s="89"/>
      <c r="V115" s="88"/>
      <c r="W115" s="89"/>
      <c r="X115" s="88"/>
      <c r="Y115" s="89"/>
      <c r="Z115" s="88"/>
      <c r="AA115" s="89"/>
      <c r="AB115" s="88"/>
      <c r="AC115" s="89"/>
      <c r="AD115" s="88"/>
      <c r="AE115" s="89"/>
      <c r="AF115" s="88"/>
      <c r="AG115" s="89"/>
      <c r="AH115" s="88"/>
      <c r="AI115" s="89"/>
      <c r="AJ115" s="88"/>
      <c r="AK115" s="89"/>
      <c r="AL115" s="88"/>
      <c r="AM115" s="89"/>
      <c r="AN115" s="88"/>
      <c r="AO115" s="89"/>
      <c r="AP115" s="88"/>
      <c r="AQ115" s="89"/>
      <c r="AR115" s="88">
        <v>1</v>
      </c>
      <c r="AS115" s="84" t="s">
        <v>1624</v>
      </c>
      <c r="AT115" s="85" t="s">
        <v>582</v>
      </c>
      <c r="AU115" s="32"/>
      <c r="AV115" s="32"/>
      <c r="AW115" s="32"/>
      <c r="AX115" s="32"/>
      <c r="AY115" s="32"/>
    </row>
    <row r="116" spans="1:51" x14ac:dyDescent="0.2">
      <c r="A116" s="144">
        <f t="shared" si="7"/>
        <v>19</v>
      </c>
      <c r="B116" s="94" t="s">
        <v>1624</v>
      </c>
      <c r="C116" s="90" t="s">
        <v>583</v>
      </c>
      <c r="D116" s="91" t="s">
        <v>1793</v>
      </c>
      <c r="E116" s="92">
        <f t="shared" si="8"/>
        <v>16020</v>
      </c>
      <c r="F116" s="96">
        <f t="shared" si="5"/>
        <v>7</v>
      </c>
      <c r="G116" s="145">
        <f t="shared" si="6"/>
        <v>6</v>
      </c>
      <c r="H116" s="147">
        <f t="shared" si="9"/>
        <v>6</v>
      </c>
      <c r="I116" s="93">
        <v>1</v>
      </c>
      <c r="J116" s="93"/>
      <c r="K116" s="93"/>
      <c r="L116" s="93">
        <v>1</v>
      </c>
      <c r="M116" s="93">
        <v>4</v>
      </c>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v>1</v>
      </c>
      <c r="AO116" s="93"/>
      <c r="AP116" s="93"/>
      <c r="AQ116" s="93"/>
      <c r="AR116" s="93"/>
      <c r="AS116" s="94" t="s">
        <v>1624</v>
      </c>
      <c r="AT116" s="90" t="s">
        <v>583</v>
      </c>
      <c r="AU116" s="32"/>
      <c r="AV116" s="32"/>
      <c r="AW116" s="32"/>
      <c r="AX116" s="32"/>
      <c r="AY116" s="32"/>
    </row>
    <row r="117" spans="1:51" x14ac:dyDescent="0.2">
      <c r="A117" s="144">
        <f t="shared" si="7"/>
        <v>20</v>
      </c>
      <c r="B117" s="84" t="s">
        <v>1624</v>
      </c>
      <c r="C117" s="85" t="s">
        <v>584</v>
      </c>
      <c r="D117" s="86" t="s">
        <v>1794</v>
      </c>
      <c r="E117" s="87">
        <f t="shared" si="8"/>
        <v>16050</v>
      </c>
      <c r="F117" s="95">
        <f t="shared" si="5"/>
        <v>7</v>
      </c>
      <c r="G117" s="145">
        <f t="shared" si="6"/>
        <v>6</v>
      </c>
      <c r="H117" s="147">
        <f t="shared" si="9"/>
        <v>6</v>
      </c>
      <c r="I117" s="89">
        <v>1</v>
      </c>
      <c r="J117" s="88"/>
      <c r="K117" s="89"/>
      <c r="L117" s="88"/>
      <c r="M117" s="89">
        <v>5</v>
      </c>
      <c r="N117" s="88"/>
      <c r="O117" s="89"/>
      <c r="P117" s="88"/>
      <c r="Q117" s="89"/>
      <c r="R117" s="88"/>
      <c r="S117" s="89"/>
      <c r="T117" s="88"/>
      <c r="U117" s="89">
        <v>1</v>
      </c>
      <c r="V117" s="88"/>
      <c r="W117" s="89"/>
      <c r="X117" s="88"/>
      <c r="Y117" s="89"/>
      <c r="Z117" s="88"/>
      <c r="AA117" s="89"/>
      <c r="AB117" s="88"/>
      <c r="AC117" s="89"/>
      <c r="AD117" s="88"/>
      <c r="AE117" s="89"/>
      <c r="AF117" s="88"/>
      <c r="AG117" s="89"/>
      <c r="AH117" s="88"/>
      <c r="AI117" s="89"/>
      <c r="AJ117" s="88"/>
      <c r="AK117" s="89"/>
      <c r="AL117" s="88"/>
      <c r="AM117" s="89"/>
      <c r="AN117" s="88"/>
      <c r="AO117" s="89"/>
      <c r="AP117" s="88"/>
      <c r="AQ117" s="89"/>
      <c r="AR117" s="88"/>
      <c r="AS117" s="84" t="s">
        <v>1624</v>
      </c>
      <c r="AT117" s="85" t="s">
        <v>584</v>
      </c>
      <c r="AU117" s="32"/>
      <c r="AV117" s="32"/>
      <c r="AW117" s="32"/>
      <c r="AX117" s="32"/>
      <c r="AY117" s="32"/>
    </row>
    <row r="118" spans="1:51" x14ac:dyDescent="0.2">
      <c r="A118" s="144">
        <f t="shared" si="7"/>
        <v>20</v>
      </c>
      <c r="B118" s="94" t="s">
        <v>1624</v>
      </c>
      <c r="C118" s="90" t="s">
        <v>585</v>
      </c>
      <c r="D118" s="91" t="s">
        <v>1795</v>
      </c>
      <c r="E118" s="92">
        <f t="shared" si="8"/>
        <v>16670</v>
      </c>
      <c r="F118" s="96">
        <f t="shared" si="5"/>
        <v>7</v>
      </c>
      <c r="G118" s="145">
        <f t="shared" si="6"/>
        <v>6</v>
      </c>
      <c r="H118" s="147">
        <f t="shared" si="9"/>
        <v>6</v>
      </c>
      <c r="I118" s="93">
        <v>1</v>
      </c>
      <c r="J118" s="93"/>
      <c r="K118" s="93"/>
      <c r="L118" s="93"/>
      <c r="M118" s="93">
        <v>5</v>
      </c>
      <c r="N118" s="93"/>
      <c r="O118" s="93"/>
      <c r="P118" s="93"/>
      <c r="Q118" s="93"/>
      <c r="R118" s="93"/>
      <c r="S118" s="93"/>
      <c r="T118" s="93"/>
      <c r="U118" s="93"/>
      <c r="V118" s="93"/>
      <c r="W118" s="93"/>
      <c r="X118" s="93"/>
      <c r="Y118" s="93"/>
      <c r="Z118" s="93"/>
      <c r="AA118" s="93"/>
      <c r="AB118" s="93"/>
      <c r="AC118" s="93"/>
      <c r="AD118" s="93">
        <v>1</v>
      </c>
      <c r="AE118" s="93"/>
      <c r="AF118" s="93"/>
      <c r="AG118" s="93"/>
      <c r="AH118" s="93"/>
      <c r="AI118" s="93"/>
      <c r="AJ118" s="93"/>
      <c r="AK118" s="93"/>
      <c r="AL118" s="93"/>
      <c r="AM118" s="93"/>
      <c r="AN118" s="93"/>
      <c r="AO118" s="93"/>
      <c r="AP118" s="93"/>
      <c r="AQ118" s="93"/>
      <c r="AR118" s="93"/>
      <c r="AS118" s="94" t="s">
        <v>1624</v>
      </c>
      <c r="AT118" s="90" t="s">
        <v>585</v>
      </c>
      <c r="AU118" s="32"/>
      <c r="AV118" s="32"/>
      <c r="AW118" s="32"/>
      <c r="AX118" s="32"/>
      <c r="AY118" s="32"/>
    </row>
    <row r="119" spans="1:51" x14ac:dyDescent="0.2">
      <c r="A119" s="144">
        <f t="shared" si="7"/>
        <v>20</v>
      </c>
      <c r="B119" s="84" t="s">
        <v>1624</v>
      </c>
      <c r="C119" s="85" t="s">
        <v>586</v>
      </c>
      <c r="D119" s="86" t="s">
        <v>1796</v>
      </c>
      <c r="E119" s="87">
        <f t="shared" si="8"/>
        <v>16670</v>
      </c>
      <c r="F119" s="95">
        <f t="shared" si="5"/>
        <v>7</v>
      </c>
      <c r="G119" s="145">
        <f t="shared" si="6"/>
        <v>6</v>
      </c>
      <c r="H119" s="147">
        <f t="shared" si="9"/>
        <v>6</v>
      </c>
      <c r="I119" s="89">
        <v>1</v>
      </c>
      <c r="J119" s="88"/>
      <c r="K119" s="89"/>
      <c r="L119" s="88"/>
      <c r="M119" s="89">
        <v>5</v>
      </c>
      <c r="N119" s="88"/>
      <c r="O119" s="89"/>
      <c r="P119" s="88"/>
      <c r="Q119" s="89"/>
      <c r="R119" s="88"/>
      <c r="S119" s="89"/>
      <c r="T119" s="88"/>
      <c r="U119" s="89"/>
      <c r="V119" s="88"/>
      <c r="W119" s="89"/>
      <c r="X119" s="88"/>
      <c r="Y119" s="89"/>
      <c r="Z119" s="88">
        <v>1</v>
      </c>
      <c r="AA119" s="89"/>
      <c r="AB119" s="88"/>
      <c r="AC119" s="89"/>
      <c r="AD119" s="88"/>
      <c r="AE119" s="89"/>
      <c r="AF119" s="88"/>
      <c r="AG119" s="89"/>
      <c r="AH119" s="88"/>
      <c r="AI119" s="89"/>
      <c r="AJ119" s="88"/>
      <c r="AK119" s="89"/>
      <c r="AL119" s="88"/>
      <c r="AM119" s="89"/>
      <c r="AN119" s="88"/>
      <c r="AO119" s="89"/>
      <c r="AP119" s="88"/>
      <c r="AQ119" s="89"/>
      <c r="AR119" s="88"/>
      <c r="AS119" s="84" t="s">
        <v>1624</v>
      </c>
      <c r="AT119" s="85" t="s">
        <v>586</v>
      </c>
      <c r="AU119" s="32"/>
      <c r="AV119" s="32"/>
      <c r="AW119" s="32"/>
      <c r="AX119" s="32"/>
      <c r="AY119" s="32"/>
    </row>
    <row r="120" spans="1:51" x14ac:dyDescent="0.2">
      <c r="A120" s="144">
        <f t="shared" si="7"/>
        <v>20</v>
      </c>
      <c r="B120" s="94" t="s">
        <v>1624</v>
      </c>
      <c r="C120" s="90" t="s">
        <v>1797</v>
      </c>
      <c r="D120" s="91" t="s">
        <v>2182</v>
      </c>
      <c r="E120" s="92">
        <f t="shared" si="8"/>
        <v>15570</v>
      </c>
      <c r="F120" s="96">
        <f t="shared" si="5"/>
        <v>7</v>
      </c>
      <c r="G120" s="145">
        <f t="shared" si="6"/>
        <v>6</v>
      </c>
      <c r="H120" s="147">
        <f t="shared" si="9"/>
        <v>6</v>
      </c>
      <c r="I120" s="93">
        <v>1</v>
      </c>
      <c r="J120" s="93"/>
      <c r="K120" s="93"/>
      <c r="L120" s="93"/>
      <c r="M120" s="93">
        <v>5</v>
      </c>
      <c r="N120" s="93"/>
      <c r="O120" s="93"/>
      <c r="P120" s="93"/>
      <c r="Q120" s="93"/>
      <c r="R120" s="93"/>
      <c r="S120" s="93"/>
      <c r="T120" s="93"/>
      <c r="U120" s="93"/>
      <c r="V120" s="93"/>
      <c r="W120" s="93"/>
      <c r="X120" s="93"/>
      <c r="Y120" s="93"/>
      <c r="Z120" s="93"/>
      <c r="AA120" s="93"/>
      <c r="AB120" s="93"/>
      <c r="AC120" s="93"/>
      <c r="AD120" s="93"/>
      <c r="AE120" s="93"/>
      <c r="AF120" s="93"/>
      <c r="AG120" s="93"/>
      <c r="AH120" s="93"/>
      <c r="AI120" s="93">
        <v>1</v>
      </c>
      <c r="AJ120" s="93"/>
      <c r="AK120" s="93"/>
      <c r="AL120" s="93"/>
      <c r="AM120" s="93"/>
      <c r="AN120" s="93"/>
      <c r="AO120" s="93"/>
      <c r="AP120" s="93"/>
      <c r="AQ120" s="93"/>
      <c r="AR120" s="93"/>
      <c r="AS120" s="94" t="s">
        <v>1624</v>
      </c>
      <c r="AT120" s="90" t="s">
        <v>587</v>
      </c>
      <c r="AU120" s="32"/>
      <c r="AV120" s="32"/>
      <c r="AW120" s="32"/>
      <c r="AX120" s="32"/>
      <c r="AY120" s="32"/>
    </row>
    <row r="121" spans="1:51" x14ac:dyDescent="0.2">
      <c r="A121" s="144">
        <f t="shared" si="7"/>
        <v>20</v>
      </c>
      <c r="B121" s="84" t="s">
        <v>1624</v>
      </c>
      <c r="C121" s="85" t="s">
        <v>589</v>
      </c>
      <c r="D121" s="86" t="s">
        <v>1798</v>
      </c>
      <c r="E121" s="87">
        <f t="shared" si="8"/>
        <v>16040</v>
      </c>
      <c r="F121" s="95">
        <f t="shared" si="5"/>
        <v>7</v>
      </c>
      <c r="G121" s="145">
        <f t="shared" si="6"/>
        <v>6</v>
      </c>
      <c r="H121" s="147">
        <f t="shared" si="9"/>
        <v>6</v>
      </c>
      <c r="I121" s="89">
        <v>1</v>
      </c>
      <c r="J121" s="88"/>
      <c r="K121" s="89"/>
      <c r="L121" s="88"/>
      <c r="M121" s="89">
        <v>5</v>
      </c>
      <c r="N121" s="88"/>
      <c r="O121" s="89"/>
      <c r="P121" s="88"/>
      <c r="Q121" s="89"/>
      <c r="R121" s="88"/>
      <c r="S121" s="89"/>
      <c r="T121" s="88"/>
      <c r="U121" s="89"/>
      <c r="V121" s="88"/>
      <c r="W121" s="89"/>
      <c r="X121" s="88"/>
      <c r="Y121" s="89"/>
      <c r="Z121" s="88"/>
      <c r="AA121" s="89"/>
      <c r="AB121" s="88"/>
      <c r="AC121" s="89"/>
      <c r="AD121" s="88"/>
      <c r="AE121" s="89"/>
      <c r="AF121" s="88"/>
      <c r="AG121" s="89"/>
      <c r="AH121" s="88"/>
      <c r="AI121" s="89"/>
      <c r="AJ121" s="88"/>
      <c r="AK121" s="89"/>
      <c r="AL121" s="88"/>
      <c r="AM121" s="89"/>
      <c r="AN121" s="88"/>
      <c r="AO121" s="89"/>
      <c r="AP121" s="88"/>
      <c r="AQ121" s="89"/>
      <c r="AR121" s="88">
        <v>1</v>
      </c>
      <c r="AS121" s="84" t="s">
        <v>1624</v>
      </c>
      <c r="AT121" s="85" t="s">
        <v>589</v>
      </c>
      <c r="AU121" s="32"/>
      <c r="AV121" s="32"/>
      <c r="AW121" s="32"/>
      <c r="AX121" s="32"/>
      <c r="AY121" s="32"/>
    </row>
    <row r="122" spans="1:51" x14ac:dyDescent="0.2">
      <c r="A122" s="144">
        <f t="shared" si="7"/>
        <v>20</v>
      </c>
      <c r="B122" s="94" t="s">
        <v>1624</v>
      </c>
      <c r="C122" s="90" t="s">
        <v>590</v>
      </c>
      <c r="D122" s="91" t="s">
        <v>1799</v>
      </c>
      <c r="E122" s="92">
        <f t="shared" si="8"/>
        <v>16040</v>
      </c>
      <c r="F122" s="96">
        <f t="shared" si="5"/>
        <v>7</v>
      </c>
      <c r="G122" s="145">
        <f t="shared" si="6"/>
        <v>6</v>
      </c>
      <c r="H122" s="147">
        <f t="shared" si="9"/>
        <v>6</v>
      </c>
      <c r="I122" s="93">
        <v>1</v>
      </c>
      <c r="J122" s="93"/>
      <c r="K122" s="93"/>
      <c r="L122" s="93"/>
      <c r="M122" s="93">
        <v>5</v>
      </c>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v>1</v>
      </c>
      <c r="AO122" s="93"/>
      <c r="AP122" s="93"/>
      <c r="AQ122" s="93"/>
      <c r="AR122" s="93"/>
      <c r="AS122" s="94" t="s">
        <v>1624</v>
      </c>
      <c r="AT122" s="90" t="s">
        <v>590</v>
      </c>
      <c r="AU122" s="32"/>
      <c r="AV122" s="32"/>
      <c r="AW122" s="32"/>
      <c r="AX122" s="32"/>
      <c r="AY122" s="32"/>
    </row>
    <row r="123" spans="1:51" x14ac:dyDescent="0.2">
      <c r="A123" s="144">
        <f t="shared" si="7"/>
        <v>21</v>
      </c>
      <c r="B123" s="84" t="s">
        <v>1624</v>
      </c>
      <c r="C123" s="85" t="s">
        <v>591</v>
      </c>
      <c r="D123" s="86" t="s">
        <v>1800</v>
      </c>
      <c r="E123" s="87">
        <f t="shared" si="8"/>
        <v>16200</v>
      </c>
      <c r="F123" s="95">
        <f t="shared" si="5"/>
        <v>7</v>
      </c>
      <c r="G123" s="145">
        <f t="shared" si="6"/>
        <v>6</v>
      </c>
      <c r="H123" s="147">
        <f t="shared" si="9"/>
        <v>6</v>
      </c>
      <c r="I123" s="89"/>
      <c r="J123" s="88">
        <v>1</v>
      </c>
      <c r="K123" s="89"/>
      <c r="L123" s="88"/>
      <c r="M123" s="89">
        <v>5</v>
      </c>
      <c r="N123" s="88"/>
      <c r="O123" s="89"/>
      <c r="P123" s="88"/>
      <c r="Q123" s="89"/>
      <c r="R123" s="88"/>
      <c r="S123" s="89"/>
      <c r="T123" s="88"/>
      <c r="U123" s="89">
        <v>1</v>
      </c>
      <c r="V123" s="88"/>
      <c r="W123" s="89"/>
      <c r="X123" s="88"/>
      <c r="Y123" s="89"/>
      <c r="Z123" s="88"/>
      <c r="AA123" s="89"/>
      <c r="AB123" s="88"/>
      <c r="AC123" s="89"/>
      <c r="AD123" s="88"/>
      <c r="AE123" s="89"/>
      <c r="AF123" s="88"/>
      <c r="AG123" s="89"/>
      <c r="AH123" s="88"/>
      <c r="AI123" s="89"/>
      <c r="AJ123" s="88"/>
      <c r="AK123" s="89"/>
      <c r="AL123" s="88"/>
      <c r="AM123" s="89"/>
      <c r="AN123" s="88"/>
      <c r="AO123" s="89"/>
      <c r="AP123" s="88"/>
      <c r="AQ123" s="89"/>
      <c r="AR123" s="88"/>
      <c r="AS123" s="84" t="s">
        <v>1624</v>
      </c>
      <c r="AT123" s="85" t="s">
        <v>591</v>
      </c>
      <c r="AU123" s="32"/>
      <c r="AV123" s="32"/>
      <c r="AW123" s="32"/>
      <c r="AX123" s="32"/>
      <c r="AY123" s="32"/>
    </row>
    <row r="124" spans="1:51" x14ac:dyDescent="0.2">
      <c r="A124" s="144">
        <f t="shared" si="7"/>
        <v>21</v>
      </c>
      <c r="B124" s="94" t="s">
        <v>1624</v>
      </c>
      <c r="C124" s="90" t="s">
        <v>593</v>
      </c>
      <c r="D124" s="91" t="s">
        <v>1801</v>
      </c>
      <c r="E124" s="92">
        <f t="shared" si="8"/>
        <v>16820</v>
      </c>
      <c r="F124" s="96">
        <f t="shared" si="5"/>
        <v>7</v>
      </c>
      <c r="G124" s="145">
        <f t="shared" si="6"/>
        <v>6</v>
      </c>
      <c r="H124" s="147">
        <f t="shared" si="9"/>
        <v>6</v>
      </c>
      <c r="I124" s="93"/>
      <c r="J124" s="93">
        <v>1</v>
      </c>
      <c r="K124" s="93"/>
      <c r="L124" s="93"/>
      <c r="M124" s="93">
        <v>5</v>
      </c>
      <c r="N124" s="93"/>
      <c r="O124" s="93"/>
      <c r="P124" s="93"/>
      <c r="Q124" s="93"/>
      <c r="R124" s="93"/>
      <c r="S124" s="93"/>
      <c r="T124" s="93"/>
      <c r="U124" s="93"/>
      <c r="V124" s="93"/>
      <c r="W124" s="93"/>
      <c r="X124" s="93"/>
      <c r="Y124" s="93"/>
      <c r="Z124" s="93"/>
      <c r="AA124" s="93"/>
      <c r="AB124" s="93"/>
      <c r="AC124" s="93"/>
      <c r="AD124" s="93">
        <v>1</v>
      </c>
      <c r="AE124" s="93"/>
      <c r="AF124" s="93"/>
      <c r="AG124" s="93"/>
      <c r="AH124" s="93"/>
      <c r="AI124" s="93"/>
      <c r="AJ124" s="93"/>
      <c r="AK124" s="93"/>
      <c r="AL124" s="93"/>
      <c r="AM124" s="93"/>
      <c r="AN124" s="93"/>
      <c r="AO124" s="93"/>
      <c r="AP124" s="93"/>
      <c r="AQ124" s="93"/>
      <c r="AR124" s="93"/>
      <c r="AS124" s="94" t="s">
        <v>1624</v>
      </c>
      <c r="AT124" s="90" t="s">
        <v>593</v>
      </c>
      <c r="AU124" s="32"/>
      <c r="AV124" s="32"/>
      <c r="AW124" s="32"/>
      <c r="AX124" s="32"/>
      <c r="AY124" s="32"/>
    </row>
    <row r="125" spans="1:51" x14ac:dyDescent="0.2">
      <c r="A125" s="144">
        <f t="shared" si="7"/>
        <v>21</v>
      </c>
      <c r="B125" s="84" t="s">
        <v>1624</v>
      </c>
      <c r="C125" s="85" t="s">
        <v>594</v>
      </c>
      <c r="D125" s="86" t="s">
        <v>1802</v>
      </c>
      <c r="E125" s="87">
        <f t="shared" si="8"/>
        <v>16820</v>
      </c>
      <c r="F125" s="95">
        <f t="shared" si="5"/>
        <v>7</v>
      </c>
      <c r="G125" s="145">
        <f t="shared" si="6"/>
        <v>6</v>
      </c>
      <c r="H125" s="147">
        <f t="shared" si="9"/>
        <v>6</v>
      </c>
      <c r="I125" s="89"/>
      <c r="J125" s="88">
        <v>1</v>
      </c>
      <c r="K125" s="89"/>
      <c r="L125" s="88"/>
      <c r="M125" s="89">
        <v>5</v>
      </c>
      <c r="N125" s="88"/>
      <c r="O125" s="89"/>
      <c r="P125" s="88"/>
      <c r="Q125" s="89"/>
      <c r="R125" s="88"/>
      <c r="S125" s="89"/>
      <c r="T125" s="88"/>
      <c r="U125" s="89"/>
      <c r="V125" s="88"/>
      <c r="W125" s="89"/>
      <c r="X125" s="88"/>
      <c r="Y125" s="89"/>
      <c r="Z125" s="88">
        <v>1</v>
      </c>
      <c r="AA125" s="89"/>
      <c r="AB125" s="88"/>
      <c r="AC125" s="89"/>
      <c r="AD125" s="88"/>
      <c r="AE125" s="89"/>
      <c r="AF125" s="88"/>
      <c r="AG125" s="89"/>
      <c r="AH125" s="88"/>
      <c r="AI125" s="89"/>
      <c r="AJ125" s="88"/>
      <c r="AK125" s="89"/>
      <c r="AL125" s="88"/>
      <c r="AM125" s="89"/>
      <c r="AN125" s="88"/>
      <c r="AO125" s="89"/>
      <c r="AP125" s="88"/>
      <c r="AQ125" s="89"/>
      <c r="AR125" s="88"/>
      <c r="AS125" s="84" t="s">
        <v>1624</v>
      </c>
      <c r="AT125" s="85" t="s">
        <v>594</v>
      </c>
      <c r="AU125" s="32"/>
      <c r="AV125" s="32"/>
      <c r="AW125" s="32"/>
      <c r="AX125" s="32"/>
      <c r="AY125" s="32"/>
    </row>
    <row r="126" spans="1:51" x14ac:dyDescent="0.2">
      <c r="A126" s="144">
        <f t="shared" si="7"/>
        <v>21</v>
      </c>
      <c r="B126" s="94" t="s">
        <v>1624</v>
      </c>
      <c r="C126" s="90" t="s">
        <v>1803</v>
      </c>
      <c r="D126" s="91" t="s">
        <v>2183</v>
      </c>
      <c r="E126" s="92">
        <f t="shared" si="8"/>
        <v>15720</v>
      </c>
      <c r="F126" s="96">
        <f t="shared" si="5"/>
        <v>7</v>
      </c>
      <c r="G126" s="145">
        <f t="shared" si="6"/>
        <v>6</v>
      </c>
      <c r="H126" s="147">
        <f t="shared" si="9"/>
        <v>6</v>
      </c>
      <c r="I126" s="93"/>
      <c r="J126" s="93">
        <v>1</v>
      </c>
      <c r="K126" s="93"/>
      <c r="L126" s="93"/>
      <c r="M126" s="93">
        <v>5</v>
      </c>
      <c r="N126" s="93"/>
      <c r="O126" s="93"/>
      <c r="P126" s="93"/>
      <c r="Q126" s="93"/>
      <c r="R126" s="93"/>
      <c r="S126" s="93"/>
      <c r="T126" s="93"/>
      <c r="U126" s="93"/>
      <c r="V126" s="93"/>
      <c r="W126" s="93"/>
      <c r="X126" s="93"/>
      <c r="Y126" s="93"/>
      <c r="Z126" s="93"/>
      <c r="AA126" s="93"/>
      <c r="AB126" s="93"/>
      <c r="AC126" s="93"/>
      <c r="AD126" s="93"/>
      <c r="AE126" s="93"/>
      <c r="AF126" s="93"/>
      <c r="AG126" s="93"/>
      <c r="AH126" s="93"/>
      <c r="AI126" s="93">
        <v>1</v>
      </c>
      <c r="AJ126" s="93"/>
      <c r="AK126" s="93"/>
      <c r="AL126" s="93"/>
      <c r="AM126" s="93"/>
      <c r="AN126" s="93"/>
      <c r="AO126" s="93"/>
      <c r="AP126" s="93"/>
      <c r="AQ126" s="93"/>
      <c r="AR126" s="93"/>
      <c r="AS126" s="94" t="s">
        <v>1624</v>
      </c>
      <c r="AT126" s="90" t="s">
        <v>595</v>
      </c>
      <c r="AU126" s="32"/>
      <c r="AV126" s="32"/>
      <c r="AW126" s="32"/>
      <c r="AX126" s="32"/>
      <c r="AY126" s="32"/>
    </row>
    <row r="127" spans="1:51" x14ac:dyDescent="0.2">
      <c r="A127" s="144">
        <f t="shared" si="7"/>
        <v>21</v>
      </c>
      <c r="B127" s="84" t="s">
        <v>1624</v>
      </c>
      <c r="C127" s="85" t="s">
        <v>597</v>
      </c>
      <c r="D127" s="86" t="s">
        <v>1804</v>
      </c>
      <c r="E127" s="87">
        <f t="shared" si="8"/>
        <v>16190</v>
      </c>
      <c r="F127" s="95">
        <f t="shared" si="5"/>
        <v>7</v>
      </c>
      <c r="G127" s="145">
        <f t="shared" si="6"/>
        <v>6</v>
      </c>
      <c r="H127" s="147">
        <f t="shared" si="9"/>
        <v>6</v>
      </c>
      <c r="I127" s="89"/>
      <c r="J127" s="88">
        <v>1</v>
      </c>
      <c r="K127" s="89"/>
      <c r="L127" s="88"/>
      <c r="M127" s="89">
        <v>5</v>
      </c>
      <c r="N127" s="88"/>
      <c r="O127" s="89"/>
      <c r="P127" s="88"/>
      <c r="Q127" s="89"/>
      <c r="R127" s="88"/>
      <c r="S127" s="89"/>
      <c r="T127" s="88"/>
      <c r="U127" s="89"/>
      <c r="V127" s="88"/>
      <c r="W127" s="89"/>
      <c r="X127" s="88"/>
      <c r="Y127" s="89"/>
      <c r="Z127" s="88"/>
      <c r="AA127" s="89"/>
      <c r="AB127" s="88"/>
      <c r="AC127" s="89"/>
      <c r="AD127" s="88"/>
      <c r="AE127" s="89"/>
      <c r="AF127" s="88"/>
      <c r="AG127" s="89"/>
      <c r="AH127" s="88"/>
      <c r="AI127" s="89"/>
      <c r="AJ127" s="88"/>
      <c r="AK127" s="89"/>
      <c r="AL127" s="88"/>
      <c r="AM127" s="89"/>
      <c r="AN127" s="88"/>
      <c r="AO127" s="89"/>
      <c r="AP127" s="88"/>
      <c r="AQ127" s="89"/>
      <c r="AR127" s="88">
        <v>1</v>
      </c>
      <c r="AS127" s="84" t="s">
        <v>1624</v>
      </c>
      <c r="AT127" s="85" t="s">
        <v>597</v>
      </c>
      <c r="AU127" s="32"/>
      <c r="AV127" s="32"/>
      <c r="AW127" s="32"/>
      <c r="AX127" s="32"/>
      <c r="AY127" s="32"/>
    </row>
    <row r="128" spans="1:51" x14ac:dyDescent="0.2">
      <c r="A128" s="144">
        <f t="shared" si="7"/>
        <v>21</v>
      </c>
      <c r="B128" s="94" t="s">
        <v>1624</v>
      </c>
      <c r="C128" s="90" t="s">
        <v>598</v>
      </c>
      <c r="D128" s="91" t="s">
        <v>1805</v>
      </c>
      <c r="E128" s="92">
        <f t="shared" si="8"/>
        <v>16190</v>
      </c>
      <c r="F128" s="96">
        <f t="shared" si="5"/>
        <v>7</v>
      </c>
      <c r="G128" s="145">
        <f t="shared" si="6"/>
        <v>6</v>
      </c>
      <c r="H128" s="147">
        <f t="shared" si="9"/>
        <v>6</v>
      </c>
      <c r="I128" s="93"/>
      <c r="J128" s="93">
        <v>1</v>
      </c>
      <c r="K128" s="93"/>
      <c r="L128" s="93"/>
      <c r="M128" s="93">
        <v>5</v>
      </c>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v>1</v>
      </c>
      <c r="AO128" s="93"/>
      <c r="AP128" s="93"/>
      <c r="AQ128" s="93"/>
      <c r="AR128" s="93"/>
      <c r="AS128" s="94" t="s">
        <v>1624</v>
      </c>
      <c r="AT128" s="90" t="s">
        <v>598</v>
      </c>
      <c r="AU128" s="32"/>
      <c r="AV128" s="32"/>
      <c r="AW128" s="32"/>
      <c r="AX128" s="32"/>
      <c r="AY128" s="32"/>
    </row>
    <row r="129" spans="1:51" x14ac:dyDescent="0.2">
      <c r="A129" s="144">
        <f t="shared" si="7"/>
        <v>22</v>
      </c>
      <c r="B129" s="84" t="s">
        <v>1624</v>
      </c>
      <c r="C129" s="85" t="s">
        <v>599</v>
      </c>
      <c r="D129" s="86" t="s">
        <v>1807</v>
      </c>
      <c r="E129" s="87">
        <f t="shared" si="8"/>
        <v>22180</v>
      </c>
      <c r="F129" s="95">
        <f t="shared" si="5"/>
        <v>10</v>
      </c>
      <c r="G129" s="145">
        <f t="shared" si="6"/>
        <v>8</v>
      </c>
      <c r="H129" s="147">
        <f t="shared" si="9"/>
        <v>8</v>
      </c>
      <c r="I129" s="89"/>
      <c r="J129" s="88">
        <v>1</v>
      </c>
      <c r="K129" s="89"/>
      <c r="L129" s="88">
        <v>7</v>
      </c>
      <c r="M129" s="89"/>
      <c r="N129" s="88"/>
      <c r="O129" s="89"/>
      <c r="P129" s="88"/>
      <c r="Q129" s="89"/>
      <c r="R129" s="88"/>
      <c r="S129" s="89"/>
      <c r="T129" s="88">
        <v>2</v>
      </c>
      <c r="U129" s="89"/>
      <c r="V129" s="88"/>
      <c r="W129" s="89"/>
      <c r="X129" s="88"/>
      <c r="Y129" s="89"/>
      <c r="Z129" s="88"/>
      <c r="AA129" s="89"/>
      <c r="AB129" s="88"/>
      <c r="AC129" s="89"/>
      <c r="AD129" s="88"/>
      <c r="AE129" s="89"/>
      <c r="AF129" s="88"/>
      <c r="AG129" s="89"/>
      <c r="AH129" s="88"/>
      <c r="AI129" s="89"/>
      <c r="AJ129" s="88"/>
      <c r="AK129" s="89"/>
      <c r="AL129" s="88"/>
      <c r="AM129" s="89"/>
      <c r="AN129" s="88"/>
      <c r="AO129" s="89"/>
      <c r="AP129" s="88"/>
      <c r="AQ129" s="89"/>
      <c r="AR129" s="88"/>
      <c r="AS129" s="84" t="s">
        <v>1624</v>
      </c>
      <c r="AT129" s="85" t="s">
        <v>599</v>
      </c>
      <c r="AU129" s="32"/>
      <c r="AV129" s="32"/>
      <c r="AW129" s="32"/>
      <c r="AX129" s="32"/>
      <c r="AY129" s="32"/>
    </row>
    <row r="130" spans="1:51" x14ac:dyDescent="0.2">
      <c r="A130" s="144">
        <f t="shared" si="7"/>
        <v>22</v>
      </c>
      <c r="B130" s="94" t="s">
        <v>1624</v>
      </c>
      <c r="C130" s="90" t="s">
        <v>600</v>
      </c>
      <c r="D130" s="91" t="s">
        <v>1808</v>
      </c>
      <c r="E130" s="92">
        <f t="shared" si="8"/>
        <v>23320</v>
      </c>
      <c r="F130" s="96">
        <f t="shared" si="5"/>
        <v>10</v>
      </c>
      <c r="G130" s="145">
        <f t="shared" si="6"/>
        <v>8</v>
      </c>
      <c r="H130" s="147">
        <f t="shared" si="9"/>
        <v>8</v>
      </c>
      <c r="I130" s="93"/>
      <c r="J130" s="93">
        <v>1</v>
      </c>
      <c r="K130" s="93"/>
      <c r="L130" s="93">
        <v>7</v>
      </c>
      <c r="M130" s="93"/>
      <c r="N130" s="93"/>
      <c r="O130" s="93"/>
      <c r="P130" s="93"/>
      <c r="Q130" s="93"/>
      <c r="R130" s="93"/>
      <c r="S130" s="93"/>
      <c r="T130" s="93"/>
      <c r="U130" s="93"/>
      <c r="V130" s="93"/>
      <c r="W130" s="93"/>
      <c r="X130" s="93"/>
      <c r="Y130" s="93">
        <v>2</v>
      </c>
      <c r="Z130" s="93"/>
      <c r="AA130" s="93"/>
      <c r="AB130" s="93"/>
      <c r="AC130" s="93"/>
      <c r="AD130" s="93"/>
      <c r="AE130" s="93"/>
      <c r="AF130" s="93"/>
      <c r="AG130" s="93"/>
      <c r="AH130" s="93"/>
      <c r="AI130" s="93"/>
      <c r="AJ130" s="93"/>
      <c r="AK130" s="93"/>
      <c r="AL130" s="93"/>
      <c r="AM130" s="93"/>
      <c r="AN130" s="93"/>
      <c r="AO130" s="93"/>
      <c r="AP130" s="93"/>
      <c r="AQ130" s="93"/>
      <c r="AR130" s="93"/>
      <c r="AS130" s="94" t="s">
        <v>1624</v>
      </c>
      <c r="AT130" s="90" t="s">
        <v>600</v>
      </c>
      <c r="AU130" s="32"/>
      <c r="AV130" s="32"/>
      <c r="AW130" s="32"/>
      <c r="AX130" s="32"/>
      <c r="AY130" s="32"/>
    </row>
    <row r="131" spans="1:51" x14ac:dyDescent="0.2">
      <c r="A131" s="144">
        <f t="shared" si="7"/>
        <v>22</v>
      </c>
      <c r="B131" s="84" t="s">
        <v>1624</v>
      </c>
      <c r="C131" s="85" t="s">
        <v>601</v>
      </c>
      <c r="D131" s="86" t="s">
        <v>1809</v>
      </c>
      <c r="E131" s="87">
        <f t="shared" si="8"/>
        <v>22750</v>
      </c>
      <c r="F131" s="95">
        <f t="shared" si="5"/>
        <v>10</v>
      </c>
      <c r="G131" s="145">
        <f t="shared" si="6"/>
        <v>8</v>
      </c>
      <c r="H131" s="147">
        <f t="shared" si="9"/>
        <v>8</v>
      </c>
      <c r="I131" s="89"/>
      <c r="J131" s="88">
        <v>1</v>
      </c>
      <c r="K131" s="89"/>
      <c r="L131" s="88">
        <v>7</v>
      </c>
      <c r="M131" s="89"/>
      <c r="N131" s="88"/>
      <c r="O131" s="89"/>
      <c r="P131" s="88"/>
      <c r="Q131" s="89"/>
      <c r="R131" s="88"/>
      <c r="S131" s="89"/>
      <c r="T131" s="88">
        <v>1</v>
      </c>
      <c r="U131" s="89"/>
      <c r="V131" s="88"/>
      <c r="W131" s="89"/>
      <c r="X131" s="88"/>
      <c r="Y131" s="89">
        <v>1</v>
      </c>
      <c r="Z131" s="88"/>
      <c r="AA131" s="89"/>
      <c r="AB131" s="88"/>
      <c r="AC131" s="89"/>
      <c r="AD131" s="88"/>
      <c r="AE131" s="89"/>
      <c r="AF131" s="88"/>
      <c r="AG131" s="89"/>
      <c r="AH131" s="88"/>
      <c r="AI131" s="89"/>
      <c r="AJ131" s="88"/>
      <c r="AK131" s="89"/>
      <c r="AL131" s="88"/>
      <c r="AM131" s="89"/>
      <c r="AN131" s="88"/>
      <c r="AO131" s="89"/>
      <c r="AP131" s="88"/>
      <c r="AQ131" s="89"/>
      <c r="AR131" s="88"/>
      <c r="AS131" s="84" t="s">
        <v>1624</v>
      </c>
      <c r="AT131" s="85" t="s">
        <v>601</v>
      </c>
      <c r="AU131" s="32"/>
      <c r="AV131" s="32"/>
      <c r="AW131" s="32"/>
      <c r="AX131" s="32"/>
      <c r="AY131" s="32"/>
    </row>
    <row r="132" spans="1:51" x14ac:dyDescent="0.2">
      <c r="A132" s="144">
        <f t="shared" si="7"/>
        <v>22</v>
      </c>
      <c r="B132" s="94" t="s">
        <v>1624</v>
      </c>
      <c r="C132" s="90" t="s">
        <v>1810</v>
      </c>
      <c r="D132" s="91" t="s">
        <v>2184</v>
      </c>
      <c r="E132" s="92">
        <f t="shared" si="8"/>
        <v>21340</v>
      </c>
      <c r="F132" s="96">
        <f t="shared" si="5"/>
        <v>10</v>
      </c>
      <c r="G132" s="145">
        <f t="shared" si="6"/>
        <v>8</v>
      </c>
      <c r="H132" s="147">
        <f t="shared" si="9"/>
        <v>8</v>
      </c>
      <c r="I132" s="93"/>
      <c r="J132" s="93">
        <v>1</v>
      </c>
      <c r="K132" s="93"/>
      <c r="L132" s="93">
        <v>7</v>
      </c>
      <c r="M132" s="93"/>
      <c r="N132" s="93"/>
      <c r="O132" s="93"/>
      <c r="P132" s="93"/>
      <c r="Q132" s="93"/>
      <c r="R132" s="93"/>
      <c r="S132" s="93"/>
      <c r="T132" s="93"/>
      <c r="U132" s="93"/>
      <c r="V132" s="93"/>
      <c r="W132" s="93"/>
      <c r="X132" s="93"/>
      <c r="Y132" s="93"/>
      <c r="Z132" s="93"/>
      <c r="AA132" s="93"/>
      <c r="AB132" s="93"/>
      <c r="AC132" s="93"/>
      <c r="AD132" s="93"/>
      <c r="AE132" s="93"/>
      <c r="AF132" s="93"/>
      <c r="AG132" s="93"/>
      <c r="AH132" s="93">
        <v>2</v>
      </c>
      <c r="AI132" s="93"/>
      <c r="AJ132" s="93"/>
      <c r="AK132" s="93"/>
      <c r="AL132" s="93"/>
      <c r="AM132" s="93"/>
      <c r="AN132" s="93"/>
      <c r="AO132" s="93"/>
      <c r="AP132" s="93"/>
      <c r="AQ132" s="93"/>
      <c r="AR132" s="93"/>
      <c r="AS132" s="94" t="s">
        <v>1624</v>
      </c>
      <c r="AT132" s="90" t="s">
        <v>602</v>
      </c>
      <c r="AU132" s="32"/>
      <c r="AV132" s="32"/>
      <c r="AW132" s="32"/>
      <c r="AX132" s="32"/>
      <c r="AY132" s="32"/>
    </row>
    <row r="133" spans="1:51" x14ac:dyDescent="0.2">
      <c r="A133" s="144">
        <f t="shared" si="7"/>
        <v>22</v>
      </c>
      <c r="B133" s="84" t="s">
        <v>1624</v>
      </c>
      <c r="C133" s="85" t="s">
        <v>604</v>
      </c>
      <c r="D133" s="86" t="s">
        <v>1811</v>
      </c>
      <c r="E133" s="87">
        <f t="shared" si="8"/>
        <v>22200</v>
      </c>
      <c r="F133" s="95">
        <f t="shared" si="5"/>
        <v>10</v>
      </c>
      <c r="G133" s="145">
        <f t="shared" si="6"/>
        <v>8</v>
      </c>
      <c r="H133" s="147">
        <f t="shared" si="9"/>
        <v>8</v>
      </c>
      <c r="I133" s="89"/>
      <c r="J133" s="88">
        <v>1</v>
      </c>
      <c r="K133" s="89"/>
      <c r="L133" s="88">
        <v>7</v>
      </c>
      <c r="M133" s="89"/>
      <c r="N133" s="88"/>
      <c r="O133" s="89"/>
      <c r="P133" s="88"/>
      <c r="Q133" s="89"/>
      <c r="R133" s="88"/>
      <c r="S133" s="89"/>
      <c r="T133" s="88"/>
      <c r="U133" s="89"/>
      <c r="V133" s="88"/>
      <c r="W133" s="89"/>
      <c r="X133" s="88"/>
      <c r="Y133" s="89"/>
      <c r="Z133" s="88"/>
      <c r="AA133" s="89"/>
      <c r="AB133" s="88"/>
      <c r="AC133" s="89"/>
      <c r="AD133" s="88"/>
      <c r="AE133" s="89"/>
      <c r="AF133" s="88"/>
      <c r="AG133" s="89"/>
      <c r="AH133" s="88"/>
      <c r="AI133" s="89"/>
      <c r="AJ133" s="88"/>
      <c r="AK133" s="89"/>
      <c r="AL133" s="88"/>
      <c r="AM133" s="89">
        <v>2</v>
      </c>
      <c r="AN133" s="88"/>
      <c r="AO133" s="89"/>
      <c r="AP133" s="88"/>
      <c r="AQ133" s="89"/>
      <c r="AR133" s="88"/>
      <c r="AS133" s="84" t="s">
        <v>1624</v>
      </c>
      <c r="AT133" s="85" t="s">
        <v>604</v>
      </c>
      <c r="AU133" s="32"/>
      <c r="AV133" s="32"/>
      <c r="AW133" s="32"/>
      <c r="AX133" s="32"/>
      <c r="AY133" s="32"/>
    </row>
    <row r="134" spans="1:51" x14ac:dyDescent="0.2">
      <c r="A134" s="144">
        <f t="shared" si="7"/>
        <v>22</v>
      </c>
      <c r="B134" s="94" t="s">
        <v>1624</v>
      </c>
      <c r="C134" s="90" t="s">
        <v>605</v>
      </c>
      <c r="D134" s="91" t="s">
        <v>1812</v>
      </c>
      <c r="E134" s="92">
        <f t="shared" si="8"/>
        <v>21770</v>
      </c>
      <c r="F134" s="96">
        <f t="shared" si="5"/>
        <v>10</v>
      </c>
      <c r="G134" s="145">
        <f t="shared" si="6"/>
        <v>8</v>
      </c>
      <c r="H134" s="147">
        <f t="shared" si="9"/>
        <v>8</v>
      </c>
      <c r="I134" s="93"/>
      <c r="J134" s="93">
        <v>1</v>
      </c>
      <c r="K134" s="93"/>
      <c r="L134" s="93">
        <v>7</v>
      </c>
      <c r="M134" s="93"/>
      <c r="N134" s="93"/>
      <c r="O134" s="93"/>
      <c r="P134" s="93"/>
      <c r="Q134" s="93"/>
      <c r="R134" s="93"/>
      <c r="S134" s="93"/>
      <c r="T134" s="93"/>
      <c r="U134" s="93"/>
      <c r="V134" s="93"/>
      <c r="W134" s="93"/>
      <c r="X134" s="93"/>
      <c r="Y134" s="93"/>
      <c r="Z134" s="93"/>
      <c r="AA134" s="93"/>
      <c r="AB134" s="93"/>
      <c r="AC134" s="93"/>
      <c r="AD134" s="93"/>
      <c r="AE134" s="93"/>
      <c r="AF134" s="93"/>
      <c r="AG134" s="93"/>
      <c r="AH134" s="93">
        <v>1</v>
      </c>
      <c r="AI134" s="93"/>
      <c r="AJ134" s="93"/>
      <c r="AK134" s="93"/>
      <c r="AL134" s="93"/>
      <c r="AM134" s="93">
        <v>1</v>
      </c>
      <c r="AN134" s="93"/>
      <c r="AO134" s="93"/>
      <c r="AP134" s="93"/>
      <c r="AQ134" s="93"/>
      <c r="AR134" s="93"/>
      <c r="AS134" s="94" t="s">
        <v>1624</v>
      </c>
      <c r="AT134" s="90" t="s">
        <v>605</v>
      </c>
      <c r="AU134" s="32"/>
      <c r="AV134" s="32"/>
      <c r="AW134" s="32"/>
      <c r="AX134" s="32"/>
      <c r="AY134" s="32"/>
    </row>
    <row r="135" spans="1:51" x14ac:dyDescent="0.2">
      <c r="A135" s="144">
        <f t="shared" si="7"/>
        <v>24</v>
      </c>
      <c r="B135" s="84" t="s">
        <v>1624</v>
      </c>
      <c r="C135" s="85" t="s">
        <v>1080</v>
      </c>
      <c r="D135" s="86" t="s">
        <v>1813</v>
      </c>
      <c r="E135" s="87">
        <f t="shared" si="8"/>
        <v>21070</v>
      </c>
      <c r="F135" s="95">
        <f t="shared" si="5"/>
        <v>10</v>
      </c>
      <c r="G135" s="145">
        <f t="shared" si="6"/>
        <v>8</v>
      </c>
      <c r="H135" s="147">
        <f t="shared" si="9"/>
        <v>8</v>
      </c>
      <c r="I135" s="89">
        <v>1</v>
      </c>
      <c r="J135" s="88"/>
      <c r="K135" s="89"/>
      <c r="L135" s="88"/>
      <c r="M135" s="89">
        <v>6</v>
      </c>
      <c r="N135" s="88">
        <v>1</v>
      </c>
      <c r="O135" s="89"/>
      <c r="P135" s="88"/>
      <c r="Q135" s="89"/>
      <c r="R135" s="88"/>
      <c r="S135" s="89"/>
      <c r="T135" s="88">
        <v>2</v>
      </c>
      <c r="U135" s="89"/>
      <c r="V135" s="88"/>
      <c r="W135" s="89"/>
      <c r="X135" s="88"/>
      <c r="Y135" s="89"/>
      <c r="Z135" s="88"/>
      <c r="AA135" s="89"/>
      <c r="AB135" s="88"/>
      <c r="AC135" s="89"/>
      <c r="AD135" s="88"/>
      <c r="AE135" s="89"/>
      <c r="AF135" s="88"/>
      <c r="AG135" s="89"/>
      <c r="AH135" s="88"/>
      <c r="AI135" s="89"/>
      <c r="AJ135" s="88"/>
      <c r="AK135" s="89"/>
      <c r="AL135" s="88"/>
      <c r="AM135" s="89"/>
      <c r="AN135" s="88"/>
      <c r="AO135" s="89"/>
      <c r="AP135" s="88"/>
      <c r="AQ135" s="89"/>
      <c r="AR135" s="88"/>
      <c r="AS135" s="84" t="s">
        <v>1624</v>
      </c>
      <c r="AT135" s="85" t="s">
        <v>1080</v>
      </c>
      <c r="AU135" s="32"/>
      <c r="AV135" s="32"/>
      <c r="AW135" s="32"/>
      <c r="AX135" s="32"/>
      <c r="AY135" s="32"/>
    </row>
    <row r="136" spans="1:51" x14ac:dyDescent="0.2">
      <c r="A136" s="144">
        <f t="shared" si="7"/>
        <v>24</v>
      </c>
      <c r="B136" s="94" t="s">
        <v>1624</v>
      </c>
      <c r="C136" s="90" t="s">
        <v>1380</v>
      </c>
      <c r="D136" s="91" t="s">
        <v>1814</v>
      </c>
      <c r="E136" s="92">
        <f t="shared" si="8"/>
        <v>22210</v>
      </c>
      <c r="F136" s="96">
        <f t="shared" si="5"/>
        <v>10</v>
      </c>
      <c r="G136" s="145">
        <f t="shared" si="6"/>
        <v>8</v>
      </c>
      <c r="H136" s="147">
        <f t="shared" si="9"/>
        <v>8</v>
      </c>
      <c r="I136" s="93">
        <v>1</v>
      </c>
      <c r="J136" s="93"/>
      <c r="K136" s="93"/>
      <c r="L136" s="93"/>
      <c r="M136" s="93">
        <v>6</v>
      </c>
      <c r="N136" s="93">
        <v>1</v>
      </c>
      <c r="O136" s="93"/>
      <c r="P136" s="93"/>
      <c r="Q136" s="93"/>
      <c r="R136" s="93"/>
      <c r="S136" s="93"/>
      <c r="T136" s="93"/>
      <c r="U136" s="93"/>
      <c r="V136" s="93"/>
      <c r="W136" s="93"/>
      <c r="X136" s="93"/>
      <c r="Y136" s="93">
        <v>2</v>
      </c>
      <c r="Z136" s="93"/>
      <c r="AA136" s="93"/>
      <c r="AB136" s="93"/>
      <c r="AC136" s="93"/>
      <c r="AD136" s="93"/>
      <c r="AE136" s="93"/>
      <c r="AF136" s="93"/>
      <c r="AG136" s="93"/>
      <c r="AH136" s="93"/>
      <c r="AI136" s="93"/>
      <c r="AJ136" s="93"/>
      <c r="AK136" s="93"/>
      <c r="AL136" s="93"/>
      <c r="AM136" s="93"/>
      <c r="AN136" s="93"/>
      <c r="AO136" s="93"/>
      <c r="AP136" s="93"/>
      <c r="AQ136" s="93"/>
      <c r="AR136" s="93"/>
      <c r="AS136" s="94" t="s">
        <v>1624</v>
      </c>
      <c r="AT136" s="90" t="s">
        <v>1380</v>
      </c>
      <c r="AU136" s="32"/>
      <c r="AV136" s="32"/>
      <c r="AW136" s="32"/>
      <c r="AX136" s="32"/>
      <c r="AY136" s="32"/>
    </row>
    <row r="137" spans="1:51" x14ac:dyDescent="0.2">
      <c r="A137" s="144">
        <f t="shared" si="7"/>
        <v>24</v>
      </c>
      <c r="B137" s="84" t="s">
        <v>1624</v>
      </c>
      <c r="C137" s="85" t="s">
        <v>1381</v>
      </c>
      <c r="D137" s="86" t="s">
        <v>1815</v>
      </c>
      <c r="E137" s="87">
        <f t="shared" si="8"/>
        <v>21640</v>
      </c>
      <c r="F137" s="95">
        <f t="shared" si="5"/>
        <v>10</v>
      </c>
      <c r="G137" s="145">
        <f t="shared" si="6"/>
        <v>8</v>
      </c>
      <c r="H137" s="147">
        <f t="shared" si="9"/>
        <v>8</v>
      </c>
      <c r="I137" s="89">
        <v>1</v>
      </c>
      <c r="J137" s="88"/>
      <c r="K137" s="89"/>
      <c r="L137" s="88"/>
      <c r="M137" s="89">
        <v>6</v>
      </c>
      <c r="N137" s="88">
        <v>1</v>
      </c>
      <c r="O137" s="89"/>
      <c r="P137" s="88"/>
      <c r="Q137" s="89"/>
      <c r="R137" s="88"/>
      <c r="S137" s="89"/>
      <c r="T137" s="88">
        <v>1</v>
      </c>
      <c r="U137" s="89"/>
      <c r="V137" s="88"/>
      <c r="W137" s="89"/>
      <c r="X137" s="88"/>
      <c r="Y137" s="89">
        <v>1</v>
      </c>
      <c r="Z137" s="88"/>
      <c r="AA137" s="89"/>
      <c r="AB137" s="88"/>
      <c r="AC137" s="89"/>
      <c r="AD137" s="88"/>
      <c r="AE137" s="89"/>
      <c r="AF137" s="88"/>
      <c r="AG137" s="89"/>
      <c r="AH137" s="88"/>
      <c r="AI137" s="89"/>
      <c r="AJ137" s="88"/>
      <c r="AK137" s="89"/>
      <c r="AL137" s="88"/>
      <c r="AM137" s="89"/>
      <c r="AN137" s="88"/>
      <c r="AO137" s="89"/>
      <c r="AP137" s="88"/>
      <c r="AQ137" s="89"/>
      <c r="AR137" s="88"/>
      <c r="AS137" s="84" t="s">
        <v>1624</v>
      </c>
      <c r="AT137" s="85" t="s">
        <v>1381</v>
      </c>
      <c r="AU137" s="32"/>
      <c r="AV137" s="32"/>
      <c r="AW137" s="32"/>
      <c r="AX137" s="32"/>
      <c r="AY137" s="32"/>
    </row>
    <row r="138" spans="1:51" x14ac:dyDescent="0.2">
      <c r="A138" s="144">
        <f t="shared" si="7"/>
        <v>24</v>
      </c>
      <c r="B138" s="94" t="s">
        <v>1624</v>
      </c>
      <c r="C138" s="90" t="s">
        <v>1816</v>
      </c>
      <c r="D138" s="91" t="s">
        <v>2185</v>
      </c>
      <c r="E138" s="92">
        <f t="shared" si="8"/>
        <v>20230</v>
      </c>
      <c r="F138" s="96">
        <f t="shared" si="5"/>
        <v>10</v>
      </c>
      <c r="G138" s="145">
        <f t="shared" si="6"/>
        <v>8</v>
      </c>
      <c r="H138" s="147">
        <f t="shared" si="9"/>
        <v>8</v>
      </c>
      <c r="I138" s="93">
        <v>1</v>
      </c>
      <c r="J138" s="93"/>
      <c r="K138" s="93"/>
      <c r="L138" s="93"/>
      <c r="M138" s="93">
        <v>6</v>
      </c>
      <c r="N138" s="93">
        <v>1</v>
      </c>
      <c r="O138" s="93"/>
      <c r="P138" s="93"/>
      <c r="Q138" s="93"/>
      <c r="R138" s="93"/>
      <c r="S138" s="93"/>
      <c r="T138" s="93"/>
      <c r="U138" s="93"/>
      <c r="V138" s="93"/>
      <c r="W138" s="93"/>
      <c r="X138" s="93"/>
      <c r="Y138" s="93"/>
      <c r="Z138" s="93"/>
      <c r="AA138" s="93"/>
      <c r="AB138" s="93"/>
      <c r="AC138" s="93"/>
      <c r="AD138" s="93"/>
      <c r="AE138" s="93"/>
      <c r="AF138" s="93"/>
      <c r="AG138" s="93"/>
      <c r="AH138" s="93">
        <v>2</v>
      </c>
      <c r="AI138" s="93"/>
      <c r="AJ138" s="93"/>
      <c r="AK138" s="93"/>
      <c r="AL138" s="93"/>
      <c r="AM138" s="93"/>
      <c r="AN138" s="93"/>
      <c r="AO138" s="93"/>
      <c r="AP138" s="93"/>
      <c r="AQ138" s="93"/>
      <c r="AR138" s="93"/>
      <c r="AS138" s="94" t="s">
        <v>1624</v>
      </c>
      <c r="AT138" s="90" t="s">
        <v>1382</v>
      </c>
      <c r="AU138" s="32"/>
      <c r="AV138" s="32"/>
      <c r="AW138" s="32"/>
      <c r="AX138" s="32"/>
      <c r="AY138" s="32"/>
    </row>
    <row r="139" spans="1:51" x14ac:dyDescent="0.2">
      <c r="A139" s="144">
        <f t="shared" si="7"/>
        <v>24</v>
      </c>
      <c r="B139" s="84" t="s">
        <v>1624</v>
      </c>
      <c r="C139" s="85" t="s">
        <v>1384</v>
      </c>
      <c r="D139" s="86" t="s">
        <v>1817</v>
      </c>
      <c r="E139" s="87">
        <f t="shared" si="8"/>
        <v>21090</v>
      </c>
      <c r="F139" s="95">
        <f t="shared" si="5"/>
        <v>10</v>
      </c>
      <c r="G139" s="145">
        <f t="shared" si="6"/>
        <v>8</v>
      </c>
      <c r="H139" s="147">
        <f t="shared" si="9"/>
        <v>8</v>
      </c>
      <c r="I139" s="89">
        <v>1</v>
      </c>
      <c r="J139" s="88"/>
      <c r="K139" s="89"/>
      <c r="L139" s="88"/>
      <c r="M139" s="89">
        <v>6</v>
      </c>
      <c r="N139" s="88">
        <v>1</v>
      </c>
      <c r="O139" s="89"/>
      <c r="P139" s="88"/>
      <c r="Q139" s="89"/>
      <c r="R139" s="88"/>
      <c r="S139" s="89"/>
      <c r="T139" s="88"/>
      <c r="U139" s="89"/>
      <c r="V139" s="88"/>
      <c r="W139" s="89"/>
      <c r="X139" s="88"/>
      <c r="Y139" s="89"/>
      <c r="Z139" s="88"/>
      <c r="AA139" s="89"/>
      <c r="AB139" s="88"/>
      <c r="AC139" s="89"/>
      <c r="AD139" s="88"/>
      <c r="AE139" s="89"/>
      <c r="AF139" s="88"/>
      <c r="AG139" s="89"/>
      <c r="AH139" s="88"/>
      <c r="AI139" s="89"/>
      <c r="AJ139" s="88"/>
      <c r="AK139" s="89"/>
      <c r="AL139" s="88"/>
      <c r="AM139" s="89">
        <v>2</v>
      </c>
      <c r="AN139" s="88"/>
      <c r="AO139" s="89"/>
      <c r="AP139" s="88"/>
      <c r="AQ139" s="89"/>
      <c r="AR139" s="88"/>
      <c r="AS139" s="84" t="s">
        <v>1624</v>
      </c>
      <c r="AT139" s="85" t="s">
        <v>1384</v>
      </c>
      <c r="AU139" s="32"/>
      <c r="AV139" s="32"/>
      <c r="AW139" s="32"/>
      <c r="AX139" s="32"/>
      <c r="AY139" s="32"/>
    </row>
    <row r="140" spans="1:51" x14ac:dyDescent="0.2">
      <c r="A140" s="144">
        <f t="shared" si="7"/>
        <v>24</v>
      </c>
      <c r="B140" s="94" t="s">
        <v>1624</v>
      </c>
      <c r="C140" s="90" t="s">
        <v>1385</v>
      </c>
      <c r="D140" s="91" t="s">
        <v>1818</v>
      </c>
      <c r="E140" s="92">
        <f t="shared" si="8"/>
        <v>20660</v>
      </c>
      <c r="F140" s="96">
        <f t="shared" si="5"/>
        <v>10</v>
      </c>
      <c r="G140" s="145">
        <f t="shared" si="6"/>
        <v>8</v>
      </c>
      <c r="H140" s="147">
        <f t="shared" si="9"/>
        <v>8</v>
      </c>
      <c r="I140" s="93">
        <v>1</v>
      </c>
      <c r="J140" s="93"/>
      <c r="K140" s="93"/>
      <c r="L140" s="93"/>
      <c r="M140" s="93">
        <v>6</v>
      </c>
      <c r="N140" s="93">
        <v>1</v>
      </c>
      <c r="O140" s="93"/>
      <c r="P140" s="93"/>
      <c r="Q140" s="93"/>
      <c r="R140" s="93"/>
      <c r="S140" s="93"/>
      <c r="T140" s="93"/>
      <c r="U140" s="93"/>
      <c r="V140" s="93"/>
      <c r="W140" s="93"/>
      <c r="X140" s="93"/>
      <c r="Y140" s="93"/>
      <c r="Z140" s="93"/>
      <c r="AA140" s="93"/>
      <c r="AB140" s="93"/>
      <c r="AC140" s="93"/>
      <c r="AD140" s="93"/>
      <c r="AE140" s="93"/>
      <c r="AF140" s="93"/>
      <c r="AG140" s="93"/>
      <c r="AH140" s="93">
        <v>1</v>
      </c>
      <c r="AI140" s="93"/>
      <c r="AJ140" s="93"/>
      <c r="AK140" s="93"/>
      <c r="AL140" s="93"/>
      <c r="AM140" s="93">
        <v>1</v>
      </c>
      <c r="AN140" s="93"/>
      <c r="AO140" s="93"/>
      <c r="AP140" s="93"/>
      <c r="AQ140" s="93"/>
      <c r="AR140" s="93"/>
      <c r="AS140" s="94" t="s">
        <v>1624</v>
      </c>
      <c r="AT140" s="90" t="s">
        <v>1385</v>
      </c>
      <c r="AU140" s="32"/>
      <c r="AV140" s="32"/>
      <c r="AW140" s="32"/>
      <c r="AX140" s="32"/>
      <c r="AY140" s="32"/>
    </row>
    <row r="141" spans="1:51" x14ac:dyDescent="0.2">
      <c r="A141" s="144">
        <f t="shared" si="7"/>
        <v>25</v>
      </c>
      <c r="B141" s="84" t="s">
        <v>1624</v>
      </c>
      <c r="C141" s="85" t="s">
        <v>1386</v>
      </c>
      <c r="D141" s="86" t="s">
        <v>1819</v>
      </c>
      <c r="E141" s="87">
        <f t="shared" si="8"/>
        <v>21220</v>
      </c>
      <c r="F141" s="95">
        <f t="shared" ref="F141:F204" si="10">SUM(I141:AR141)</f>
        <v>10</v>
      </c>
      <c r="G141" s="145">
        <f t="shared" ref="G141:G204" si="11">SUM(I141:P141)</f>
        <v>8</v>
      </c>
      <c r="H141" s="147">
        <f t="shared" si="9"/>
        <v>8</v>
      </c>
      <c r="I141" s="89"/>
      <c r="J141" s="88">
        <v>1</v>
      </c>
      <c r="K141" s="89"/>
      <c r="L141" s="88"/>
      <c r="M141" s="89">
        <v>6</v>
      </c>
      <c r="N141" s="88">
        <v>1</v>
      </c>
      <c r="O141" s="89"/>
      <c r="P141" s="88"/>
      <c r="Q141" s="89"/>
      <c r="R141" s="88"/>
      <c r="S141" s="89"/>
      <c r="T141" s="88">
        <v>2</v>
      </c>
      <c r="U141" s="89"/>
      <c r="V141" s="88"/>
      <c r="W141" s="89"/>
      <c r="X141" s="88"/>
      <c r="Y141" s="89"/>
      <c r="Z141" s="88"/>
      <c r="AA141" s="89"/>
      <c r="AB141" s="88"/>
      <c r="AC141" s="89"/>
      <c r="AD141" s="88"/>
      <c r="AE141" s="89"/>
      <c r="AF141" s="88"/>
      <c r="AG141" s="89"/>
      <c r="AH141" s="88"/>
      <c r="AI141" s="89"/>
      <c r="AJ141" s="88"/>
      <c r="AK141" s="89"/>
      <c r="AL141" s="88"/>
      <c r="AM141" s="89"/>
      <c r="AN141" s="88"/>
      <c r="AO141" s="89"/>
      <c r="AP141" s="88"/>
      <c r="AQ141" s="89"/>
      <c r="AR141" s="88"/>
      <c r="AS141" s="84" t="s">
        <v>1624</v>
      </c>
      <c r="AT141" s="85" t="s">
        <v>1386</v>
      </c>
      <c r="AU141" s="32"/>
      <c r="AV141" s="32"/>
      <c r="AW141" s="32"/>
      <c r="AX141" s="32"/>
      <c r="AY141" s="32"/>
    </row>
    <row r="142" spans="1:51" x14ac:dyDescent="0.2">
      <c r="A142" s="144">
        <f t="shared" ref="A142:A205" si="12">I142*I$2+J142*J$2+K142*K$2+L142*L$2+M142*M$2</f>
        <v>25</v>
      </c>
      <c r="B142" s="94" t="s">
        <v>1624</v>
      </c>
      <c r="C142" s="90" t="s">
        <v>1388</v>
      </c>
      <c r="D142" s="91" t="s">
        <v>1820</v>
      </c>
      <c r="E142" s="92">
        <f t="shared" ref="E142:E205" si="13">I142*I$4+J142*J$4+K142*K$4+L142*L$4+M142*M$4+N142*N$4+O142*O$4+P142*P$4+Q142*Q$4+R142*R$4+S142*S$4+T142*T$4+U142*U$4+V142*V$4+W142*W$4+X142*X$4+Y142*Y$4+Z142*Z$4+AA142*AA$4+AB142*AB$4+AD142*AD$4+AE142*AE$4+AF142*AF$4+AG142*AG$4+AH142*AH$4+AI142*AI$4+AJ142*AJ$4+AK142*AK$4+AL142*AL$4+AM142*AM$4+AN142*AN$4+AO142*AO$4+AP142*AP$4+AR142*AR$4</f>
        <v>22360</v>
      </c>
      <c r="F142" s="96">
        <f t="shared" si="10"/>
        <v>10</v>
      </c>
      <c r="G142" s="145">
        <f t="shared" si="11"/>
        <v>8</v>
      </c>
      <c r="H142" s="147">
        <f t="shared" ref="H142:H205" si="14">Q142*Q$2+R142*R$2+S142*S$2+T142*T$2+U142*U$2+V142*V$2+W142*W$2+X142*X$2+Y142*Y$2+Z142*Z$2+AA142*AA$2+AB142*AB$2+AC142*AC$2+AD142*AD$2+AE142*AE$2+AF142*AF$2+AG142*AG$2+AH142*AH$2+AI142*AI$2+AJ142*AJ$2+AK142*AK$2+AL142*AL$2+AM142*AM$2+AN142*AN$2+AO142*AO$2+AP142*AP$2+AQ142*AQ$2+AR142*AR$2</f>
        <v>8</v>
      </c>
      <c r="I142" s="93"/>
      <c r="J142" s="93">
        <v>1</v>
      </c>
      <c r="K142" s="93"/>
      <c r="L142" s="93"/>
      <c r="M142" s="93">
        <v>6</v>
      </c>
      <c r="N142" s="93">
        <v>1</v>
      </c>
      <c r="O142" s="93"/>
      <c r="P142" s="93"/>
      <c r="Q142" s="93"/>
      <c r="R142" s="93"/>
      <c r="S142" s="93"/>
      <c r="T142" s="93"/>
      <c r="U142" s="93"/>
      <c r="V142" s="93"/>
      <c r="W142" s="93"/>
      <c r="X142" s="93"/>
      <c r="Y142" s="93">
        <v>2</v>
      </c>
      <c r="Z142" s="93"/>
      <c r="AA142" s="93"/>
      <c r="AB142" s="93"/>
      <c r="AC142" s="93"/>
      <c r="AD142" s="93"/>
      <c r="AE142" s="93"/>
      <c r="AF142" s="93"/>
      <c r="AG142" s="93"/>
      <c r="AH142" s="93"/>
      <c r="AI142" s="93"/>
      <c r="AJ142" s="93"/>
      <c r="AK142" s="93"/>
      <c r="AL142" s="93"/>
      <c r="AM142" s="93"/>
      <c r="AN142" s="93"/>
      <c r="AO142" s="93"/>
      <c r="AP142" s="93"/>
      <c r="AQ142" s="93"/>
      <c r="AR142" s="93"/>
      <c r="AS142" s="94" t="s">
        <v>1624</v>
      </c>
      <c r="AT142" s="90" t="s">
        <v>1388</v>
      </c>
      <c r="AU142" s="32"/>
      <c r="AV142" s="32"/>
      <c r="AW142" s="32"/>
      <c r="AX142" s="32"/>
      <c r="AY142" s="32"/>
    </row>
    <row r="143" spans="1:51" x14ac:dyDescent="0.2">
      <c r="A143" s="144">
        <f t="shared" si="12"/>
        <v>25</v>
      </c>
      <c r="B143" s="84" t="s">
        <v>1624</v>
      </c>
      <c r="C143" s="85" t="s">
        <v>1389</v>
      </c>
      <c r="D143" s="86" t="s">
        <v>1821</v>
      </c>
      <c r="E143" s="87">
        <f t="shared" si="13"/>
        <v>21790</v>
      </c>
      <c r="F143" s="95">
        <f t="shared" si="10"/>
        <v>10</v>
      </c>
      <c r="G143" s="145">
        <f t="shared" si="11"/>
        <v>8</v>
      </c>
      <c r="H143" s="147">
        <f t="shared" si="14"/>
        <v>8</v>
      </c>
      <c r="I143" s="89"/>
      <c r="J143" s="88">
        <v>1</v>
      </c>
      <c r="K143" s="89"/>
      <c r="L143" s="88"/>
      <c r="M143" s="89">
        <v>6</v>
      </c>
      <c r="N143" s="88">
        <v>1</v>
      </c>
      <c r="O143" s="89"/>
      <c r="P143" s="88"/>
      <c r="Q143" s="89"/>
      <c r="R143" s="88"/>
      <c r="S143" s="89"/>
      <c r="T143" s="88">
        <v>1</v>
      </c>
      <c r="U143" s="89"/>
      <c r="V143" s="88"/>
      <c r="W143" s="89"/>
      <c r="X143" s="88"/>
      <c r="Y143" s="89">
        <v>1</v>
      </c>
      <c r="Z143" s="88"/>
      <c r="AA143" s="89"/>
      <c r="AB143" s="88"/>
      <c r="AC143" s="89"/>
      <c r="AD143" s="88"/>
      <c r="AE143" s="89"/>
      <c r="AF143" s="88"/>
      <c r="AG143" s="89"/>
      <c r="AH143" s="88"/>
      <c r="AI143" s="89"/>
      <c r="AJ143" s="88"/>
      <c r="AK143" s="89"/>
      <c r="AL143" s="88"/>
      <c r="AM143" s="89"/>
      <c r="AN143" s="88"/>
      <c r="AO143" s="89"/>
      <c r="AP143" s="88"/>
      <c r="AQ143" s="89"/>
      <c r="AR143" s="88"/>
      <c r="AS143" s="84" t="s">
        <v>1624</v>
      </c>
      <c r="AT143" s="85" t="s">
        <v>1389</v>
      </c>
      <c r="AU143" s="32"/>
      <c r="AV143" s="32"/>
      <c r="AW143" s="32"/>
      <c r="AX143" s="32"/>
      <c r="AY143" s="32"/>
    </row>
    <row r="144" spans="1:51" x14ac:dyDescent="0.2">
      <c r="A144" s="144">
        <f t="shared" si="12"/>
        <v>25</v>
      </c>
      <c r="B144" s="94" t="s">
        <v>1624</v>
      </c>
      <c r="C144" s="90" t="s">
        <v>1822</v>
      </c>
      <c r="D144" s="91" t="s">
        <v>2186</v>
      </c>
      <c r="E144" s="92">
        <f t="shared" si="13"/>
        <v>20380</v>
      </c>
      <c r="F144" s="96">
        <f t="shared" si="10"/>
        <v>10</v>
      </c>
      <c r="G144" s="145">
        <f t="shared" si="11"/>
        <v>8</v>
      </c>
      <c r="H144" s="147">
        <f t="shared" si="14"/>
        <v>8</v>
      </c>
      <c r="I144" s="93"/>
      <c r="J144" s="93">
        <v>1</v>
      </c>
      <c r="K144" s="93"/>
      <c r="L144" s="93"/>
      <c r="M144" s="93">
        <v>6</v>
      </c>
      <c r="N144" s="93">
        <v>1</v>
      </c>
      <c r="O144" s="93"/>
      <c r="P144" s="93"/>
      <c r="Q144" s="93"/>
      <c r="R144" s="93"/>
      <c r="S144" s="93"/>
      <c r="T144" s="93"/>
      <c r="U144" s="93"/>
      <c r="V144" s="93"/>
      <c r="W144" s="93"/>
      <c r="X144" s="93"/>
      <c r="Y144" s="93"/>
      <c r="Z144" s="93"/>
      <c r="AA144" s="93"/>
      <c r="AB144" s="93"/>
      <c r="AC144" s="93"/>
      <c r="AD144" s="93"/>
      <c r="AE144" s="93"/>
      <c r="AF144" s="93"/>
      <c r="AG144" s="93"/>
      <c r="AH144" s="93">
        <v>2</v>
      </c>
      <c r="AI144" s="93"/>
      <c r="AJ144" s="93"/>
      <c r="AK144" s="93"/>
      <c r="AL144" s="93"/>
      <c r="AM144" s="93"/>
      <c r="AN144" s="93"/>
      <c r="AO144" s="93"/>
      <c r="AP144" s="93"/>
      <c r="AQ144" s="93"/>
      <c r="AR144" s="93"/>
      <c r="AS144" s="94" t="s">
        <v>1624</v>
      </c>
      <c r="AT144" s="90" t="s">
        <v>1390</v>
      </c>
      <c r="AU144" s="32"/>
      <c r="AV144" s="32"/>
      <c r="AW144" s="32"/>
      <c r="AX144" s="32"/>
      <c r="AY144" s="32"/>
    </row>
    <row r="145" spans="1:51" x14ac:dyDescent="0.2">
      <c r="A145" s="144">
        <f t="shared" si="12"/>
        <v>25</v>
      </c>
      <c r="B145" s="84" t="s">
        <v>1624</v>
      </c>
      <c r="C145" s="85" t="s">
        <v>1392</v>
      </c>
      <c r="D145" s="86" t="s">
        <v>1823</v>
      </c>
      <c r="E145" s="87">
        <f t="shared" si="13"/>
        <v>21240</v>
      </c>
      <c r="F145" s="95">
        <f t="shared" si="10"/>
        <v>10</v>
      </c>
      <c r="G145" s="145">
        <f t="shared" si="11"/>
        <v>8</v>
      </c>
      <c r="H145" s="147">
        <f t="shared" si="14"/>
        <v>8</v>
      </c>
      <c r="I145" s="89"/>
      <c r="J145" s="88">
        <v>1</v>
      </c>
      <c r="K145" s="89"/>
      <c r="L145" s="88"/>
      <c r="M145" s="89">
        <v>6</v>
      </c>
      <c r="N145" s="88">
        <v>1</v>
      </c>
      <c r="O145" s="89"/>
      <c r="P145" s="88"/>
      <c r="Q145" s="89"/>
      <c r="R145" s="88"/>
      <c r="S145" s="89"/>
      <c r="T145" s="88"/>
      <c r="U145" s="89"/>
      <c r="V145" s="88"/>
      <c r="W145" s="89"/>
      <c r="X145" s="88"/>
      <c r="Y145" s="89"/>
      <c r="Z145" s="88"/>
      <c r="AA145" s="89"/>
      <c r="AB145" s="88"/>
      <c r="AC145" s="89"/>
      <c r="AD145" s="88"/>
      <c r="AE145" s="89"/>
      <c r="AF145" s="88"/>
      <c r="AG145" s="89"/>
      <c r="AH145" s="88"/>
      <c r="AI145" s="89"/>
      <c r="AJ145" s="88"/>
      <c r="AK145" s="89"/>
      <c r="AL145" s="88"/>
      <c r="AM145" s="89">
        <v>2</v>
      </c>
      <c r="AN145" s="88"/>
      <c r="AO145" s="89"/>
      <c r="AP145" s="88"/>
      <c r="AQ145" s="89"/>
      <c r="AR145" s="88"/>
      <c r="AS145" s="84" t="s">
        <v>1624</v>
      </c>
      <c r="AT145" s="85" t="s">
        <v>1392</v>
      </c>
      <c r="AU145" s="32"/>
      <c r="AV145" s="32"/>
      <c r="AW145" s="32"/>
      <c r="AX145" s="32"/>
      <c r="AY145" s="32"/>
    </row>
    <row r="146" spans="1:51" x14ac:dyDescent="0.2">
      <c r="A146" s="144">
        <f t="shared" si="12"/>
        <v>25</v>
      </c>
      <c r="B146" s="94" t="s">
        <v>1624</v>
      </c>
      <c r="C146" s="90" t="s">
        <v>1393</v>
      </c>
      <c r="D146" s="91" t="s">
        <v>1824</v>
      </c>
      <c r="E146" s="92">
        <f t="shared" si="13"/>
        <v>20810</v>
      </c>
      <c r="F146" s="96">
        <f t="shared" si="10"/>
        <v>10</v>
      </c>
      <c r="G146" s="145">
        <f t="shared" si="11"/>
        <v>8</v>
      </c>
      <c r="H146" s="147">
        <f t="shared" si="14"/>
        <v>8</v>
      </c>
      <c r="I146" s="93"/>
      <c r="J146" s="93">
        <v>1</v>
      </c>
      <c r="K146" s="93"/>
      <c r="L146" s="93"/>
      <c r="M146" s="93">
        <v>6</v>
      </c>
      <c r="N146" s="93">
        <v>1</v>
      </c>
      <c r="O146" s="93"/>
      <c r="P146" s="93"/>
      <c r="Q146" s="93"/>
      <c r="R146" s="93"/>
      <c r="S146" s="93"/>
      <c r="T146" s="93"/>
      <c r="U146" s="93"/>
      <c r="V146" s="93"/>
      <c r="W146" s="93"/>
      <c r="X146" s="93"/>
      <c r="Y146" s="93"/>
      <c r="Z146" s="93"/>
      <c r="AA146" s="93"/>
      <c r="AB146" s="93"/>
      <c r="AC146" s="93"/>
      <c r="AD146" s="93"/>
      <c r="AE146" s="93"/>
      <c r="AF146" s="93"/>
      <c r="AG146" s="93"/>
      <c r="AH146" s="93">
        <v>1</v>
      </c>
      <c r="AI146" s="93"/>
      <c r="AJ146" s="93"/>
      <c r="AK146" s="93"/>
      <c r="AL146" s="93"/>
      <c r="AM146" s="93">
        <v>1</v>
      </c>
      <c r="AN146" s="93"/>
      <c r="AO146" s="93"/>
      <c r="AP146" s="93"/>
      <c r="AQ146" s="93"/>
      <c r="AR146" s="93"/>
      <c r="AS146" s="94" t="s">
        <v>1624</v>
      </c>
      <c r="AT146" s="90" t="s">
        <v>1393</v>
      </c>
      <c r="AU146" s="32"/>
      <c r="AV146" s="32"/>
      <c r="AW146" s="32"/>
      <c r="AX146" s="32"/>
      <c r="AY146" s="32"/>
    </row>
    <row r="147" spans="1:51" x14ac:dyDescent="0.2">
      <c r="A147" s="144">
        <f t="shared" si="12"/>
        <v>26</v>
      </c>
      <c r="B147" s="84" t="s">
        <v>1624</v>
      </c>
      <c r="C147" s="85" t="s">
        <v>1394</v>
      </c>
      <c r="D147" s="86" t="s">
        <v>1825</v>
      </c>
      <c r="E147" s="87">
        <f t="shared" si="13"/>
        <v>22120</v>
      </c>
      <c r="F147" s="95">
        <f t="shared" si="10"/>
        <v>10</v>
      </c>
      <c r="G147" s="145">
        <f t="shared" si="11"/>
        <v>8</v>
      </c>
      <c r="H147" s="147">
        <f t="shared" si="14"/>
        <v>8</v>
      </c>
      <c r="I147" s="89">
        <v>1</v>
      </c>
      <c r="J147" s="88"/>
      <c r="K147" s="89">
        <v>1</v>
      </c>
      <c r="L147" s="88"/>
      <c r="M147" s="89">
        <v>6</v>
      </c>
      <c r="N147" s="88"/>
      <c r="O147" s="89"/>
      <c r="P147" s="88"/>
      <c r="Q147" s="89"/>
      <c r="R147" s="88"/>
      <c r="S147" s="89"/>
      <c r="T147" s="88">
        <v>2</v>
      </c>
      <c r="U147" s="89"/>
      <c r="V147" s="88"/>
      <c r="W147" s="89"/>
      <c r="X147" s="88"/>
      <c r="Y147" s="89"/>
      <c r="Z147" s="88"/>
      <c r="AA147" s="89"/>
      <c r="AB147" s="88"/>
      <c r="AC147" s="89"/>
      <c r="AD147" s="88"/>
      <c r="AE147" s="89"/>
      <c r="AF147" s="88"/>
      <c r="AG147" s="89"/>
      <c r="AH147" s="88"/>
      <c r="AI147" s="89"/>
      <c r="AJ147" s="88"/>
      <c r="AK147" s="89"/>
      <c r="AL147" s="88"/>
      <c r="AM147" s="89"/>
      <c r="AN147" s="88"/>
      <c r="AO147" s="89"/>
      <c r="AP147" s="88"/>
      <c r="AQ147" s="89"/>
      <c r="AR147" s="88"/>
      <c r="AS147" s="84" t="s">
        <v>1624</v>
      </c>
      <c r="AT147" s="85" t="s">
        <v>1394</v>
      </c>
      <c r="AU147" s="32"/>
      <c r="AV147" s="32"/>
      <c r="AW147" s="32"/>
      <c r="AX147" s="32"/>
      <c r="AY147" s="32"/>
    </row>
    <row r="148" spans="1:51" x14ac:dyDescent="0.2">
      <c r="A148" s="144">
        <f t="shared" si="12"/>
        <v>26</v>
      </c>
      <c r="B148" s="94" t="s">
        <v>1624</v>
      </c>
      <c r="C148" s="90" t="s">
        <v>1395</v>
      </c>
      <c r="D148" s="91" t="s">
        <v>1826</v>
      </c>
      <c r="E148" s="92">
        <f t="shared" si="13"/>
        <v>23260</v>
      </c>
      <c r="F148" s="96">
        <f t="shared" si="10"/>
        <v>10</v>
      </c>
      <c r="G148" s="145">
        <f t="shared" si="11"/>
        <v>8</v>
      </c>
      <c r="H148" s="147">
        <f t="shared" si="14"/>
        <v>8</v>
      </c>
      <c r="I148" s="93">
        <v>1</v>
      </c>
      <c r="J148" s="93"/>
      <c r="K148" s="93">
        <v>1</v>
      </c>
      <c r="L148" s="93"/>
      <c r="M148" s="93">
        <v>6</v>
      </c>
      <c r="N148" s="93"/>
      <c r="O148" s="93"/>
      <c r="P148" s="93"/>
      <c r="Q148" s="93"/>
      <c r="R148" s="93"/>
      <c r="S148" s="93"/>
      <c r="T148" s="93"/>
      <c r="U148" s="93"/>
      <c r="V148" s="93"/>
      <c r="W148" s="93"/>
      <c r="X148" s="93"/>
      <c r="Y148" s="93">
        <v>2</v>
      </c>
      <c r="Z148" s="93"/>
      <c r="AA148" s="93"/>
      <c r="AB148" s="93"/>
      <c r="AC148" s="93"/>
      <c r="AD148" s="93"/>
      <c r="AE148" s="93"/>
      <c r="AF148" s="93"/>
      <c r="AG148" s="93"/>
      <c r="AH148" s="93"/>
      <c r="AI148" s="93"/>
      <c r="AJ148" s="93"/>
      <c r="AK148" s="93"/>
      <c r="AL148" s="93"/>
      <c r="AM148" s="93"/>
      <c r="AN148" s="93"/>
      <c r="AO148" s="93"/>
      <c r="AP148" s="93"/>
      <c r="AQ148" s="93"/>
      <c r="AR148" s="93"/>
      <c r="AS148" s="94" t="s">
        <v>1624</v>
      </c>
      <c r="AT148" s="90" t="s">
        <v>1395</v>
      </c>
      <c r="AU148" s="32"/>
      <c r="AV148" s="32"/>
      <c r="AW148" s="32"/>
      <c r="AX148" s="32"/>
      <c r="AY148" s="32"/>
    </row>
    <row r="149" spans="1:51" x14ac:dyDescent="0.2">
      <c r="A149" s="144">
        <f t="shared" si="12"/>
        <v>26</v>
      </c>
      <c r="B149" s="84" t="s">
        <v>1624</v>
      </c>
      <c r="C149" s="85" t="s">
        <v>1396</v>
      </c>
      <c r="D149" s="86" t="s">
        <v>1827</v>
      </c>
      <c r="E149" s="87">
        <f t="shared" si="13"/>
        <v>22690</v>
      </c>
      <c r="F149" s="95">
        <f t="shared" si="10"/>
        <v>10</v>
      </c>
      <c r="G149" s="145">
        <f t="shared" si="11"/>
        <v>8</v>
      </c>
      <c r="H149" s="147">
        <f t="shared" si="14"/>
        <v>8</v>
      </c>
      <c r="I149" s="89">
        <v>1</v>
      </c>
      <c r="J149" s="88"/>
      <c r="K149" s="89">
        <v>1</v>
      </c>
      <c r="L149" s="88"/>
      <c r="M149" s="89">
        <v>6</v>
      </c>
      <c r="N149" s="88"/>
      <c r="O149" s="89"/>
      <c r="P149" s="88"/>
      <c r="Q149" s="89"/>
      <c r="R149" s="88"/>
      <c r="S149" s="89"/>
      <c r="T149" s="88">
        <v>1</v>
      </c>
      <c r="U149" s="89"/>
      <c r="V149" s="88"/>
      <c r="W149" s="89"/>
      <c r="X149" s="88"/>
      <c r="Y149" s="89">
        <v>1</v>
      </c>
      <c r="Z149" s="88"/>
      <c r="AA149" s="89"/>
      <c r="AB149" s="88"/>
      <c r="AC149" s="89"/>
      <c r="AD149" s="88"/>
      <c r="AE149" s="89"/>
      <c r="AF149" s="88"/>
      <c r="AG149" s="89"/>
      <c r="AH149" s="88"/>
      <c r="AI149" s="89"/>
      <c r="AJ149" s="88"/>
      <c r="AK149" s="89"/>
      <c r="AL149" s="88"/>
      <c r="AM149" s="89"/>
      <c r="AN149" s="88"/>
      <c r="AO149" s="89"/>
      <c r="AP149" s="88"/>
      <c r="AQ149" s="89"/>
      <c r="AR149" s="88"/>
      <c r="AS149" s="84" t="s">
        <v>1624</v>
      </c>
      <c r="AT149" s="85" t="s">
        <v>1396</v>
      </c>
      <c r="AU149" s="32"/>
      <c r="AV149" s="32"/>
      <c r="AW149" s="32"/>
      <c r="AX149" s="32"/>
      <c r="AY149" s="32"/>
    </row>
    <row r="150" spans="1:51" x14ac:dyDescent="0.2">
      <c r="A150" s="144">
        <f t="shared" si="12"/>
        <v>26</v>
      </c>
      <c r="B150" s="94" t="s">
        <v>1624</v>
      </c>
      <c r="C150" s="90" t="s">
        <v>1828</v>
      </c>
      <c r="D150" s="91" t="s">
        <v>2187</v>
      </c>
      <c r="E150" s="92">
        <f t="shared" si="13"/>
        <v>21280</v>
      </c>
      <c r="F150" s="96">
        <f t="shared" si="10"/>
        <v>10</v>
      </c>
      <c r="G150" s="145">
        <f t="shared" si="11"/>
        <v>8</v>
      </c>
      <c r="H150" s="147">
        <f t="shared" si="14"/>
        <v>8</v>
      </c>
      <c r="I150" s="93">
        <v>1</v>
      </c>
      <c r="J150" s="93"/>
      <c r="K150" s="93">
        <v>1</v>
      </c>
      <c r="L150" s="93"/>
      <c r="M150" s="93">
        <v>6</v>
      </c>
      <c r="N150" s="93"/>
      <c r="O150" s="93"/>
      <c r="P150" s="93"/>
      <c r="Q150" s="93"/>
      <c r="R150" s="93"/>
      <c r="S150" s="93"/>
      <c r="T150" s="93"/>
      <c r="U150" s="93"/>
      <c r="V150" s="93"/>
      <c r="W150" s="93"/>
      <c r="X150" s="93"/>
      <c r="Y150" s="93"/>
      <c r="Z150" s="93"/>
      <c r="AA150" s="93"/>
      <c r="AB150" s="93"/>
      <c r="AC150" s="93"/>
      <c r="AD150" s="93"/>
      <c r="AE150" s="93"/>
      <c r="AF150" s="93"/>
      <c r="AG150" s="93"/>
      <c r="AH150" s="93">
        <v>2</v>
      </c>
      <c r="AI150" s="93"/>
      <c r="AJ150" s="93"/>
      <c r="AK150" s="93"/>
      <c r="AL150" s="93"/>
      <c r="AM150" s="93"/>
      <c r="AN150" s="93"/>
      <c r="AO150" s="93"/>
      <c r="AP150" s="93"/>
      <c r="AQ150" s="93"/>
      <c r="AR150" s="93"/>
      <c r="AS150" s="94" t="s">
        <v>1624</v>
      </c>
      <c r="AT150" s="90" t="s">
        <v>1397</v>
      </c>
      <c r="AU150" s="32"/>
      <c r="AV150" s="32"/>
      <c r="AW150" s="32"/>
      <c r="AX150" s="32"/>
      <c r="AY150" s="32"/>
    </row>
    <row r="151" spans="1:51" x14ac:dyDescent="0.2">
      <c r="A151" s="144">
        <f t="shared" si="12"/>
        <v>26</v>
      </c>
      <c r="B151" s="84" t="s">
        <v>1624</v>
      </c>
      <c r="C151" s="85" t="s">
        <v>610</v>
      </c>
      <c r="D151" s="86" t="s">
        <v>1829</v>
      </c>
      <c r="E151" s="87">
        <f t="shared" si="13"/>
        <v>22140</v>
      </c>
      <c r="F151" s="95">
        <f t="shared" si="10"/>
        <v>10</v>
      </c>
      <c r="G151" s="145">
        <f t="shared" si="11"/>
        <v>8</v>
      </c>
      <c r="H151" s="147">
        <f t="shared" si="14"/>
        <v>8</v>
      </c>
      <c r="I151" s="89">
        <v>1</v>
      </c>
      <c r="J151" s="88"/>
      <c r="K151" s="89">
        <v>1</v>
      </c>
      <c r="L151" s="88"/>
      <c r="M151" s="89">
        <v>6</v>
      </c>
      <c r="N151" s="88"/>
      <c r="O151" s="89"/>
      <c r="P151" s="88"/>
      <c r="Q151" s="89"/>
      <c r="R151" s="88"/>
      <c r="S151" s="89"/>
      <c r="T151" s="88"/>
      <c r="U151" s="89"/>
      <c r="V151" s="88"/>
      <c r="W151" s="89"/>
      <c r="X151" s="88"/>
      <c r="Y151" s="89"/>
      <c r="Z151" s="88"/>
      <c r="AA151" s="89"/>
      <c r="AB151" s="88"/>
      <c r="AC151" s="89"/>
      <c r="AD151" s="88"/>
      <c r="AE151" s="89"/>
      <c r="AF151" s="88"/>
      <c r="AG151" s="89"/>
      <c r="AH151" s="88"/>
      <c r="AI151" s="89"/>
      <c r="AJ151" s="88"/>
      <c r="AK151" s="89"/>
      <c r="AL151" s="88"/>
      <c r="AM151" s="89">
        <v>2</v>
      </c>
      <c r="AN151" s="88"/>
      <c r="AO151" s="89"/>
      <c r="AP151" s="88"/>
      <c r="AQ151" s="89"/>
      <c r="AR151" s="88"/>
      <c r="AS151" s="84" t="s">
        <v>1624</v>
      </c>
      <c r="AT151" s="85" t="s">
        <v>610</v>
      </c>
      <c r="AU151" s="32"/>
      <c r="AV151" s="32"/>
      <c r="AW151" s="32"/>
      <c r="AX151" s="32"/>
      <c r="AY151" s="32"/>
    </row>
    <row r="152" spans="1:51" x14ac:dyDescent="0.2">
      <c r="A152" s="144">
        <f t="shared" si="12"/>
        <v>26</v>
      </c>
      <c r="B152" s="94" t="s">
        <v>1624</v>
      </c>
      <c r="C152" s="90" t="s">
        <v>611</v>
      </c>
      <c r="D152" s="91" t="s">
        <v>1830</v>
      </c>
      <c r="E152" s="92">
        <f t="shared" si="13"/>
        <v>21710</v>
      </c>
      <c r="F152" s="96">
        <f t="shared" si="10"/>
        <v>10</v>
      </c>
      <c r="G152" s="145">
        <f t="shared" si="11"/>
        <v>8</v>
      </c>
      <c r="H152" s="147">
        <f t="shared" si="14"/>
        <v>8</v>
      </c>
      <c r="I152" s="93">
        <v>1</v>
      </c>
      <c r="J152" s="93"/>
      <c r="K152" s="93">
        <v>1</v>
      </c>
      <c r="L152" s="93"/>
      <c r="M152" s="93">
        <v>6</v>
      </c>
      <c r="N152" s="93"/>
      <c r="O152" s="93"/>
      <c r="P152" s="93"/>
      <c r="Q152" s="93"/>
      <c r="R152" s="93"/>
      <c r="S152" s="93"/>
      <c r="T152" s="93"/>
      <c r="U152" s="93"/>
      <c r="V152" s="93"/>
      <c r="W152" s="93"/>
      <c r="X152" s="93"/>
      <c r="Y152" s="93"/>
      <c r="Z152" s="93"/>
      <c r="AA152" s="93"/>
      <c r="AB152" s="93"/>
      <c r="AC152" s="93"/>
      <c r="AD152" s="93"/>
      <c r="AE152" s="93"/>
      <c r="AF152" s="93"/>
      <c r="AG152" s="93"/>
      <c r="AH152" s="93">
        <v>1</v>
      </c>
      <c r="AI152" s="93"/>
      <c r="AJ152" s="93"/>
      <c r="AK152" s="93"/>
      <c r="AL152" s="93"/>
      <c r="AM152" s="93">
        <v>1</v>
      </c>
      <c r="AN152" s="93"/>
      <c r="AO152" s="93"/>
      <c r="AP152" s="93"/>
      <c r="AQ152" s="93"/>
      <c r="AR152" s="93"/>
      <c r="AS152" s="94" t="s">
        <v>1624</v>
      </c>
      <c r="AT152" s="90" t="s">
        <v>611</v>
      </c>
      <c r="AU152" s="32"/>
      <c r="AV152" s="32"/>
      <c r="AW152" s="32"/>
      <c r="AX152" s="32"/>
      <c r="AY152" s="32"/>
    </row>
    <row r="153" spans="1:51" x14ac:dyDescent="0.2">
      <c r="A153" s="144">
        <f t="shared" si="12"/>
        <v>27</v>
      </c>
      <c r="B153" s="84" t="s">
        <v>1624</v>
      </c>
      <c r="C153" s="85" t="s">
        <v>612</v>
      </c>
      <c r="D153" s="86" t="s">
        <v>1831</v>
      </c>
      <c r="E153" s="87">
        <f t="shared" si="13"/>
        <v>22150</v>
      </c>
      <c r="F153" s="95">
        <f t="shared" si="10"/>
        <v>10</v>
      </c>
      <c r="G153" s="145">
        <f t="shared" si="11"/>
        <v>8</v>
      </c>
      <c r="H153" s="147">
        <f t="shared" si="14"/>
        <v>8</v>
      </c>
      <c r="I153" s="89">
        <v>1</v>
      </c>
      <c r="J153" s="88"/>
      <c r="K153" s="89"/>
      <c r="L153" s="88">
        <v>1</v>
      </c>
      <c r="M153" s="89">
        <v>6</v>
      </c>
      <c r="N153" s="88"/>
      <c r="O153" s="89"/>
      <c r="P153" s="88"/>
      <c r="Q153" s="89"/>
      <c r="R153" s="88"/>
      <c r="S153" s="89"/>
      <c r="T153" s="88">
        <v>2</v>
      </c>
      <c r="U153" s="89"/>
      <c r="V153" s="88"/>
      <c r="W153" s="89"/>
      <c r="X153" s="88"/>
      <c r="Y153" s="89"/>
      <c r="Z153" s="88"/>
      <c r="AA153" s="89"/>
      <c r="AB153" s="88"/>
      <c r="AC153" s="89"/>
      <c r="AD153" s="88"/>
      <c r="AE153" s="89"/>
      <c r="AF153" s="88"/>
      <c r="AG153" s="89"/>
      <c r="AH153" s="88"/>
      <c r="AI153" s="89"/>
      <c r="AJ153" s="88"/>
      <c r="AK153" s="89"/>
      <c r="AL153" s="88"/>
      <c r="AM153" s="89"/>
      <c r="AN153" s="88"/>
      <c r="AO153" s="89"/>
      <c r="AP153" s="88"/>
      <c r="AQ153" s="89"/>
      <c r="AR153" s="88"/>
      <c r="AS153" s="84" t="s">
        <v>1624</v>
      </c>
      <c r="AT153" s="85" t="s">
        <v>612</v>
      </c>
      <c r="AU153" s="32"/>
      <c r="AV153" s="32"/>
      <c r="AW153" s="32"/>
      <c r="AX153" s="32"/>
      <c r="AY153" s="32"/>
    </row>
    <row r="154" spans="1:51" x14ac:dyDescent="0.2">
      <c r="A154" s="144">
        <f t="shared" si="12"/>
        <v>27</v>
      </c>
      <c r="B154" s="94" t="s">
        <v>1624</v>
      </c>
      <c r="C154" s="90" t="s">
        <v>614</v>
      </c>
      <c r="D154" s="91" t="s">
        <v>1832</v>
      </c>
      <c r="E154" s="92">
        <f t="shared" si="13"/>
        <v>23290</v>
      </c>
      <c r="F154" s="96">
        <f t="shared" si="10"/>
        <v>10</v>
      </c>
      <c r="G154" s="145">
        <f t="shared" si="11"/>
        <v>8</v>
      </c>
      <c r="H154" s="147">
        <f t="shared" si="14"/>
        <v>8</v>
      </c>
      <c r="I154" s="93">
        <v>1</v>
      </c>
      <c r="J154" s="93"/>
      <c r="K154" s="93"/>
      <c r="L154" s="93">
        <v>1</v>
      </c>
      <c r="M154" s="93">
        <v>6</v>
      </c>
      <c r="N154" s="93"/>
      <c r="O154" s="93"/>
      <c r="P154" s="93"/>
      <c r="Q154" s="93"/>
      <c r="R154" s="93"/>
      <c r="S154" s="93"/>
      <c r="T154" s="93"/>
      <c r="U154" s="93"/>
      <c r="V154" s="93"/>
      <c r="W154" s="93"/>
      <c r="X154" s="93"/>
      <c r="Y154" s="93">
        <v>2</v>
      </c>
      <c r="Z154" s="93"/>
      <c r="AA154" s="93"/>
      <c r="AB154" s="93"/>
      <c r="AC154" s="93"/>
      <c r="AD154" s="93"/>
      <c r="AE154" s="93"/>
      <c r="AF154" s="93"/>
      <c r="AG154" s="93"/>
      <c r="AH154" s="93"/>
      <c r="AI154" s="93"/>
      <c r="AJ154" s="93"/>
      <c r="AK154" s="93"/>
      <c r="AL154" s="93"/>
      <c r="AM154" s="93"/>
      <c r="AN154" s="93"/>
      <c r="AO154" s="93"/>
      <c r="AP154" s="93"/>
      <c r="AQ154" s="93"/>
      <c r="AR154" s="93"/>
      <c r="AS154" s="94" t="s">
        <v>1624</v>
      </c>
      <c r="AT154" s="90" t="s">
        <v>614</v>
      </c>
      <c r="AU154" s="32"/>
      <c r="AV154" s="32"/>
      <c r="AW154" s="32"/>
      <c r="AX154" s="32"/>
      <c r="AY154" s="32"/>
    </row>
    <row r="155" spans="1:51" x14ac:dyDescent="0.2">
      <c r="A155" s="144">
        <f t="shared" si="12"/>
        <v>27</v>
      </c>
      <c r="B155" s="84" t="s">
        <v>1624</v>
      </c>
      <c r="C155" s="85" t="s">
        <v>615</v>
      </c>
      <c r="D155" s="86" t="s">
        <v>1833</v>
      </c>
      <c r="E155" s="87">
        <f t="shared" si="13"/>
        <v>22720</v>
      </c>
      <c r="F155" s="95">
        <f t="shared" si="10"/>
        <v>10</v>
      </c>
      <c r="G155" s="145">
        <f t="shared" si="11"/>
        <v>8</v>
      </c>
      <c r="H155" s="147">
        <f t="shared" si="14"/>
        <v>8</v>
      </c>
      <c r="I155" s="89">
        <v>1</v>
      </c>
      <c r="J155" s="88"/>
      <c r="K155" s="89"/>
      <c r="L155" s="88">
        <v>1</v>
      </c>
      <c r="M155" s="89">
        <v>6</v>
      </c>
      <c r="N155" s="88"/>
      <c r="O155" s="89"/>
      <c r="P155" s="88"/>
      <c r="Q155" s="89"/>
      <c r="R155" s="88"/>
      <c r="S155" s="89"/>
      <c r="T155" s="88">
        <v>1</v>
      </c>
      <c r="U155" s="89"/>
      <c r="V155" s="88"/>
      <c r="W155" s="89"/>
      <c r="X155" s="88"/>
      <c r="Y155" s="89">
        <v>1</v>
      </c>
      <c r="Z155" s="88"/>
      <c r="AA155" s="89"/>
      <c r="AB155" s="88"/>
      <c r="AC155" s="89"/>
      <c r="AD155" s="88"/>
      <c r="AE155" s="89"/>
      <c r="AF155" s="88"/>
      <c r="AG155" s="89"/>
      <c r="AH155" s="88"/>
      <c r="AI155" s="89"/>
      <c r="AJ155" s="88"/>
      <c r="AK155" s="89"/>
      <c r="AL155" s="88"/>
      <c r="AM155" s="89"/>
      <c r="AN155" s="88"/>
      <c r="AO155" s="89"/>
      <c r="AP155" s="88"/>
      <c r="AQ155" s="89"/>
      <c r="AR155" s="88"/>
      <c r="AS155" s="84" t="s">
        <v>1624</v>
      </c>
      <c r="AT155" s="85" t="s">
        <v>615</v>
      </c>
      <c r="AU155" s="32"/>
      <c r="AV155" s="32"/>
      <c r="AW155" s="32"/>
      <c r="AX155" s="32"/>
      <c r="AY155" s="32"/>
    </row>
    <row r="156" spans="1:51" x14ac:dyDescent="0.2">
      <c r="A156" s="144">
        <f t="shared" si="12"/>
        <v>27</v>
      </c>
      <c r="B156" s="94" t="s">
        <v>1624</v>
      </c>
      <c r="C156" s="90" t="s">
        <v>1834</v>
      </c>
      <c r="D156" s="91" t="s">
        <v>2188</v>
      </c>
      <c r="E156" s="92">
        <f t="shared" si="13"/>
        <v>21310</v>
      </c>
      <c r="F156" s="96">
        <f t="shared" si="10"/>
        <v>10</v>
      </c>
      <c r="G156" s="145">
        <f t="shared" si="11"/>
        <v>8</v>
      </c>
      <c r="H156" s="147">
        <f t="shared" si="14"/>
        <v>8</v>
      </c>
      <c r="I156" s="93">
        <v>1</v>
      </c>
      <c r="J156" s="93"/>
      <c r="K156" s="93"/>
      <c r="L156" s="93">
        <v>1</v>
      </c>
      <c r="M156" s="93">
        <v>6</v>
      </c>
      <c r="N156" s="93"/>
      <c r="O156" s="93"/>
      <c r="P156" s="93"/>
      <c r="Q156" s="93"/>
      <c r="R156" s="93"/>
      <c r="S156" s="93"/>
      <c r="T156" s="93"/>
      <c r="U156" s="93"/>
      <c r="V156" s="93"/>
      <c r="W156" s="93"/>
      <c r="X156" s="93"/>
      <c r="Y156" s="93"/>
      <c r="Z156" s="93"/>
      <c r="AA156" s="93"/>
      <c r="AB156" s="93"/>
      <c r="AC156" s="93"/>
      <c r="AD156" s="93"/>
      <c r="AE156" s="93"/>
      <c r="AF156" s="93"/>
      <c r="AG156" s="93"/>
      <c r="AH156" s="93">
        <v>2</v>
      </c>
      <c r="AI156" s="93"/>
      <c r="AJ156" s="93"/>
      <c r="AK156" s="93"/>
      <c r="AL156" s="93"/>
      <c r="AM156" s="93"/>
      <c r="AN156" s="93"/>
      <c r="AO156" s="93"/>
      <c r="AP156" s="93"/>
      <c r="AQ156" s="93"/>
      <c r="AR156" s="93"/>
      <c r="AS156" s="94" t="s">
        <v>1624</v>
      </c>
      <c r="AT156" s="90" t="s">
        <v>616</v>
      </c>
      <c r="AU156" s="32"/>
      <c r="AV156" s="32"/>
      <c r="AW156" s="32"/>
      <c r="AX156" s="32"/>
      <c r="AY156" s="32"/>
    </row>
    <row r="157" spans="1:51" x14ac:dyDescent="0.2">
      <c r="A157" s="144">
        <f t="shared" si="12"/>
        <v>27</v>
      </c>
      <c r="B157" s="84" t="s">
        <v>1624</v>
      </c>
      <c r="C157" s="85" t="s">
        <v>618</v>
      </c>
      <c r="D157" s="86" t="s">
        <v>1835</v>
      </c>
      <c r="E157" s="87">
        <f t="shared" si="13"/>
        <v>22170</v>
      </c>
      <c r="F157" s="95">
        <f t="shared" si="10"/>
        <v>10</v>
      </c>
      <c r="G157" s="145">
        <f t="shared" si="11"/>
        <v>8</v>
      </c>
      <c r="H157" s="147">
        <f t="shared" si="14"/>
        <v>8</v>
      </c>
      <c r="I157" s="89">
        <v>1</v>
      </c>
      <c r="J157" s="88"/>
      <c r="K157" s="89"/>
      <c r="L157" s="88">
        <v>1</v>
      </c>
      <c r="M157" s="89">
        <v>6</v>
      </c>
      <c r="N157" s="88"/>
      <c r="O157" s="89"/>
      <c r="P157" s="88"/>
      <c r="Q157" s="89"/>
      <c r="R157" s="88"/>
      <c r="S157" s="89"/>
      <c r="T157" s="88"/>
      <c r="U157" s="89"/>
      <c r="V157" s="88"/>
      <c r="W157" s="89"/>
      <c r="X157" s="88"/>
      <c r="Y157" s="89"/>
      <c r="Z157" s="88"/>
      <c r="AA157" s="89"/>
      <c r="AB157" s="88"/>
      <c r="AC157" s="89"/>
      <c r="AD157" s="88"/>
      <c r="AE157" s="89"/>
      <c r="AF157" s="88"/>
      <c r="AG157" s="89"/>
      <c r="AH157" s="88"/>
      <c r="AI157" s="89"/>
      <c r="AJ157" s="88"/>
      <c r="AK157" s="89"/>
      <c r="AL157" s="88"/>
      <c r="AM157" s="89">
        <v>2</v>
      </c>
      <c r="AN157" s="88"/>
      <c r="AO157" s="89"/>
      <c r="AP157" s="88"/>
      <c r="AQ157" s="89"/>
      <c r="AR157" s="88"/>
      <c r="AS157" s="84" t="s">
        <v>1624</v>
      </c>
      <c r="AT157" s="85" t="s">
        <v>618</v>
      </c>
      <c r="AU157" s="32"/>
      <c r="AV157" s="32"/>
      <c r="AW157" s="32"/>
      <c r="AX157" s="32"/>
      <c r="AY157" s="32"/>
    </row>
    <row r="158" spans="1:51" x14ac:dyDescent="0.2">
      <c r="A158" s="144">
        <f t="shared" si="12"/>
        <v>27</v>
      </c>
      <c r="B158" s="94" t="s">
        <v>1624</v>
      </c>
      <c r="C158" s="90" t="s">
        <v>619</v>
      </c>
      <c r="D158" s="91" t="s">
        <v>1836</v>
      </c>
      <c r="E158" s="92">
        <f t="shared" si="13"/>
        <v>21740</v>
      </c>
      <c r="F158" s="96">
        <f t="shared" si="10"/>
        <v>10</v>
      </c>
      <c r="G158" s="145">
        <f t="shared" si="11"/>
        <v>8</v>
      </c>
      <c r="H158" s="147">
        <f t="shared" si="14"/>
        <v>8</v>
      </c>
      <c r="I158" s="93">
        <v>1</v>
      </c>
      <c r="J158" s="93"/>
      <c r="K158" s="93"/>
      <c r="L158" s="93">
        <v>1</v>
      </c>
      <c r="M158" s="93">
        <v>6</v>
      </c>
      <c r="N158" s="93"/>
      <c r="O158" s="93"/>
      <c r="P158" s="93"/>
      <c r="Q158" s="93"/>
      <c r="R158" s="93"/>
      <c r="S158" s="93"/>
      <c r="T158" s="93"/>
      <c r="U158" s="93"/>
      <c r="V158" s="93"/>
      <c r="W158" s="93"/>
      <c r="X158" s="93"/>
      <c r="Y158" s="93"/>
      <c r="Z158" s="93"/>
      <c r="AA158" s="93"/>
      <c r="AB158" s="93"/>
      <c r="AC158" s="93"/>
      <c r="AD158" s="93"/>
      <c r="AE158" s="93"/>
      <c r="AF158" s="93"/>
      <c r="AG158" s="93"/>
      <c r="AH158" s="93">
        <v>1</v>
      </c>
      <c r="AI158" s="93"/>
      <c r="AJ158" s="93"/>
      <c r="AK158" s="93"/>
      <c r="AL158" s="93"/>
      <c r="AM158" s="93">
        <v>1</v>
      </c>
      <c r="AN158" s="93"/>
      <c r="AO158" s="93"/>
      <c r="AP158" s="93"/>
      <c r="AQ158" s="93"/>
      <c r="AR158" s="93"/>
      <c r="AS158" s="94" t="s">
        <v>1624</v>
      </c>
      <c r="AT158" s="90" t="s">
        <v>619</v>
      </c>
      <c r="AU158" s="32"/>
      <c r="AV158" s="32"/>
      <c r="AW158" s="32"/>
      <c r="AX158" s="32"/>
      <c r="AY158" s="32"/>
    </row>
    <row r="159" spans="1:51" x14ac:dyDescent="0.2">
      <c r="A159" s="144">
        <f t="shared" si="12"/>
        <v>28</v>
      </c>
      <c r="B159" s="84" t="s">
        <v>1624</v>
      </c>
      <c r="C159" s="85" t="s">
        <v>620</v>
      </c>
      <c r="D159" s="86" t="s">
        <v>1837</v>
      </c>
      <c r="E159" s="87">
        <f t="shared" si="13"/>
        <v>22170</v>
      </c>
      <c r="F159" s="95">
        <f t="shared" si="10"/>
        <v>10</v>
      </c>
      <c r="G159" s="145">
        <f t="shared" si="11"/>
        <v>8</v>
      </c>
      <c r="H159" s="147">
        <f t="shared" si="14"/>
        <v>8</v>
      </c>
      <c r="I159" s="89">
        <v>1</v>
      </c>
      <c r="J159" s="88"/>
      <c r="K159" s="89"/>
      <c r="L159" s="88"/>
      <c r="M159" s="89">
        <v>7</v>
      </c>
      <c r="N159" s="88"/>
      <c r="O159" s="89"/>
      <c r="P159" s="88"/>
      <c r="Q159" s="89"/>
      <c r="R159" s="88"/>
      <c r="S159" s="89"/>
      <c r="T159" s="88">
        <v>2</v>
      </c>
      <c r="U159" s="89"/>
      <c r="V159" s="88"/>
      <c r="W159" s="89"/>
      <c r="X159" s="88"/>
      <c r="Y159" s="89"/>
      <c r="Z159" s="88"/>
      <c r="AA159" s="89"/>
      <c r="AB159" s="88"/>
      <c r="AC159" s="89"/>
      <c r="AD159" s="88"/>
      <c r="AE159" s="89"/>
      <c r="AF159" s="88"/>
      <c r="AG159" s="89"/>
      <c r="AH159" s="88"/>
      <c r="AI159" s="89"/>
      <c r="AJ159" s="88"/>
      <c r="AK159" s="89"/>
      <c r="AL159" s="88"/>
      <c r="AM159" s="89"/>
      <c r="AN159" s="88"/>
      <c r="AO159" s="89"/>
      <c r="AP159" s="88"/>
      <c r="AQ159" s="89"/>
      <c r="AR159" s="88"/>
      <c r="AS159" s="84" t="s">
        <v>1624</v>
      </c>
      <c r="AT159" s="85" t="s">
        <v>620</v>
      </c>
      <c r="AU159" s="32"/>
      <c r="AV159" s="32"/>
      <c r="AW159" s="32"/>
      <c r="AX159" s="32"/>
      <c r="AY159" s="32"/>
    </row>
    <row r="160" spans="1:51" x14ac:dyDescent="0.2">
      <c r="A160" s="144">
        <f t="shared" si="12"/>
        <v>28</v>
      </c>
      <c r="B160" s="94" t="s">
        <v>1624</v>
      </c>
      <c r="C160" s="90" t="s">
        <v>621</v>
      </c>
      <c r="D160" s="91" t="s">
        <v>1838</v>
      </c>
      <c r="E160" s="92">
        <f t="shared" si="13"/>
        <v>23310</v>
      </c>
      <c r="F160" s="96">
        <f t="shared" si="10"/>
        <v>10</v>
      </c>
      <c r="G160" s="145">
        <f t="shared" si="11"/>
        <v>8</v>
      </c>
      <c r="H160" s="147">
        <f t="shared" si="14"/>
        <v>8</v>
      </c>
      <c r="I160" s="93">
        <v>1</v>
      </c>
      <c r="J160" s="93"/>
      <c r="K160" s="93"/>
      <c r="L160" s="93"/>
      <c r="M160" s="93">
        <v>7</v>
      </c>
      <c r="N160" s="93"/>
      <c r="O160" s="93"/>
      <c r="P160" s="93"/>
      <c r="Q160" s="93"/>
      <c r="R160" s="93"/>
      <c r="S160" s="93"/>
      <c r="T160" s="93"/>
      <c r="U160" s="93"/>
      <c r="V160" s="93"/>
      <c r="W160" s="93"/>
      <c r="X160" s="93"/>
      <c r="Y160" s="93">
        <v>2</v>
      </c>
      <c r="Z160" s="93"/>
      <c r="AA160" s="93"/>
      <c r="AB160" s="93"/>
      <c r="AC160" s="93"/>
      <c r="AD160" s="93"/>
      <c r="AE160" s="93"/>
      <c r="AF160" s="93"/>
      <c r="AG160" s="93"/>
      <c r="AH160" s="93"/>
      <c r="AI160" s="93"/>
      <c r="AJ160" s="93"/>
      <c r="AK160" s="93"/>
      <c r="AL160" s="93"/>
      <c r="AM160" s="93"/>
      <c r="AN160" s="93"/>
      <c r="AO160" s="93"/>
      <c r="AP160" s="93"/>
      <c r="AQ160" s="93"/>
      <c r="AR160" s="93"/>
      <c r="AS160" s="94" t="s">
        <v>1624</v>
      </c>
      <c r="AT160" s="90" t="s">
        <v>621</v>
      </c>
      <c r="AU160" s="32"/>
      <c r="AV160" s="32"/>
      <c r="AW160" s="32"/>
      <c r="AX160" s="32"/>
      <c r="AY160" s="32"/>
    </row>
    <row r="161" spans="1:51" x14ac:dyDescent="0.2">
      <c r="A161" s="144">
        <f t="shared" si="12"/>
        <v>28</v>
      </c>
      <c r="B161" s="84" t="s">
        <v>1624</v>
      </c>
      <c r="C161" s="85" t="s">
        <v>622</v>
      </c>
      <c r="D161" s="86" t="s">
        <v>1839</v>
      </c>
      <c r="E161" s="87">
        <f t="shared" si="13"/>
        <v>22740</v>
      </c>
      <c r="F161" s="95">
        <f t="shared" si="10"/>
        <v>10</v>
      </c>
      <c r="G161" s="145">
        <f t="shared" si="11"/>
        <v>8</v>
      </c>
      <c r="H161" s="147">
        <f t="shared" si="14"/>
        <v>8</v>
      </c>
      <c r="I161" s="89">
        <v>1</v>
      </c>
      <c r="J161" s="88"/>
      <c r="K161" s="89"/>
      <c r="L161" s="88"/>
      <c r="M161" s="89">
        <v>7</v>
      </c>
      <c r="N161" s="88"/>
      <c r="O161" s="89"/>
      <c r="P161" s="88"/>
      <c r="Q161" s="89"/>
      <c r="R161" s="88"/>
      <c r="S161" s="89"/>
      <c r="T161" s="88">
        <v>1</v>
      </c>
      <c r="U161" s="89"/>
      <c r="V161" s="88"/>
      <c r="W161" s="89"/>
      <c r="X161" s="88"/>
      <c r="Y161" s="89">
        <v>1</v>
      </c>
      <c r="Z161" s="88"/>
      <c r="AA161" s="89"/>
      <c r="AB161" s="88"/>
      <c r="AC161" s="89"/>
      <c r="AD161" s="88"/>
      <c r="AE161" s="89"/>
      <c r="AF161" s="88"/>
      <c r="AG161" s="89"/>
      <c r="AH161" s="88"/>
      <c r="AI161" s="89"/>
      <c r="AJ161" s="88"/>
      <c r="AK161" s="89"/>
      <c r="AL161" s="88"/>
      <c r="AM161" s="89"/>
      <c r="AN161" s="88"/>
      <c r="AO161" s="89"/>
      <c r="AP161" s="88"/>
      <c r="AQ161" s="89"/>
      <c r="AR161" s="88"/>
      <c r="AS161" s="84" t="s">
        <v>1624</v>
      </c>
      <c r="AT161" s="85" t="s">
        <v>622</v>
      </c>
      <c r="AU161" s="32"/>
      <c r="AV161" s="32"/>
      <c r="AW161" s="32"/>
      <c r="AX161" s="32"/>
      <c r="AY161" s="32"/>
    </row>
    <row r="162" spans="1:51" x14ac:dyDescent="0.2">
      <c r="A162" s="144">
        <f t="shared" si="12"/>
        <v>28</v>
      </c>
      <c r="B162" s="94" t="s">
        <v>1624</v>
      </c>
      <c r="C162" s="90" t="s">
        <v>1840</v>
      </c>
      <c r="D162" s="91" t="s">
        <v>2189</v>
      </c>
      <c r="E162" s="92">
        <f t="shared" si="13"/>
        <v>21330</v>
      </c>
      <c r="F162" s="96">
        <f t="shared" si="10"/>
        <v>10</v>
      </c>
      <c r="G162" s="145">
        <f t="shared" si="11"/>
        <v>8</v>
      </c>
      <c r="H162" s="147">
        <f t="shared" si="14"/>
        <v>8</v>
      </c>
      <c r="I162" s="93">
        <v>1</v>
      </c>
      <c r="J162" s="93"/>
      <c r="K162" s="93"/>
      <c r="L162" s="93"/>
      <c r="M162" s="93">
        <v>7</v>
      </c>
      <c r="N162" s="93"/>
      <c r="O162" s="93"/>
      <c r="P162" s="93"/>
      <c r="Q162" s="93"/>
      <c r="R162" s="93"/>
      <c r="S162" s="93"/>
      <c r="T162" s="93"/>
      <c r="U162" s="93"/>
      <c r="V162" s="93"/>
      <c r="W162" s="93"/>
      <c r="X162" s="93"/>
      <c r="Y162" s="93"/>
      <c r="Z162" s="93"/>
      <c r="AA162" s="93"/>
      <c r="AB162" s="93"/>
      <c r="AC162" s="93"/>
      <c r="AD162" s="93"/>
      <c r="AE162" s="93"/>
      <c r="AF162" s="93"/>
      <c r="AG162" s="93"/>
      <c r="AH162" s="93">
        <v>2</v>
      </c>
      <c r="AI162" s="93"/>
      <c r="AJ162" s="93"/>
      <c r="AK162" s="93"/>
      <c r="AL162" s="93"/>
      <c r="AM162" s="93"/>
      <c r="AN162" s="93"/>
      <c r="AO162" s="93"/>
      <c r="AP162" s="93"/>
      <c r="AQ162" s="93"/>
      <c r="AR162" s="93"/>
      <c r="AS162" s="94" t="s">
        <v>1624</v>
      </c>
      <c r="AT162" s="90" t="s">
        <v>623</v>
      </c>
      <c r="AU162" s="32"/>
      <c r="AV162" s="32"/>
      <c r="AW162" s="32"/>
      <c r="AX162" s="32"/>
      <c r="AY162" s="32"/>
    </row>
    <row r="163" spans="1:51" x14ac:dyDescent="0.2">
      <c r="A163" s="144">
        <f t="shared" si="12"/>
        <v>28</v>
      </c>
      <c r="B163" s="84" t="s">
        <v>1624</v>
      </c>
      <c r="C163" s="85" t="s">
        <v>625</v>
      </c>
      <c r="D163" s="86" t="s">
        <v>1841</v>
      </c>
      <c r="E163" s="87">
        <f t="shared" si="13"/>
        <v>22190</v>
      </c>
      <c r="F163" s="95">
        <f t="shared" si="10"/>
        <v>10</v>
      </c>
      <c r="G163" s="145">
        <f t="shared" si="11"/>
        <v>8</v>
      </c>
      <c r="H163" s="147">
        <f t="shared" si="14"/>
        <v>8</v>
      </c>
      <c r="I163" s="89">
        <v>1</v>
      </c>
      <c r="J163" s="88"/>
      <c r="K163" s="89"/>
      <c r="L163" s="88"/>
      <c r="M163" s="89">
        <v>7</v>
      </c>
      <c r="N163" s="88"/>
      <c r="O163" s="89"/>
      <c r="P163" s="88"/>
      <c r="Q163" s="89"/>
      <c r="R163" s="88"/>
      <c r="S163" s="89"/>
      <c r="T163" s="88"/>
      <c r="U163" s="89"/>
      <c r="V163" s="88"/>
      <c r="W163" s="89"/>
      <c r="X163" s="88"/>
      <c r="Y163" s="89"/>
      <c r="Z163" s="88"/>
      <c r="AA163" s="89"/>
      <c r="AB163" s="88"/>
      <c r="AC163" s="89"/>
      <c r="AD163" s="88"/>
      <c r="AE163" s="89"/>
      <c r="AF163" s="88"/>
      <c r="AG163" s="89"/>
      <c r="AH163" s="88"/>
      <c r="AI163" s="89"/>
      <c r="AJ163" s="88"/>
      <c r="AK163" s="89"/>
      <c r="AL163" s="88"/>
      <c r="AM163" s="89">
        <v>2</v>
      </c>
      <c r="AN163" s="88"/>
      <c r="AO163" s="89"/>
      <c r="AP163" s="88"/>
      <c r="AQ163" s="89"/>
      <c r="AR163" s="88"/>
      <c r="AS163" s="84" t="s">
        <v>1624</v>
      </c>
      <c r="AT163" s="85" t="s">
        <v>625</v>
      </c>
      <c r="AU163" s="32"/>
      <c r="AV163" s="32"/>
      <c r="AW163" s="32"/>
      <c r="AX163" s="32"/>
      <c r="AY163" s="32"/>
    </row>
    <row r="164" spans="1:51" x14ac:dyDescent="0.2">
      <c r="A164" s="144">
        <f t="shared" si="12"/>
        <v>28</v>
      </c>
      <c r="B164" s="94" t="s">
        <v>1624</v>
      </c>
      <c r="C164" s="90" t="s">
        <v>626</v>
      </c>
      <c r="D164" s="91" t="s">
        <v>1842</v>
      </c>
      <c r="E164" s="92">
        <f t="shared" si="13"/>
        <v>21760</v>
      </c>
      <c r="F164" s="96">
        <f t="shared" si="10"/>
        <v>10</v>
      </c>
      <c r="G164" s="145">
        <f t="shared" si="11"/>
        <v>8</v>
      </c>
      <c r="H164" s="147">
        <f t="shared" si="14"/>
        <v>8</v>
      </c>
      <c r="I164" s="93">
        <v>1</v>
      </c>
      <c r="J164" s="93"/>
      <c r="K164" s="93"/>
      <c r="L164" s="93"/>
      <c r="M164" s="93">
        <v>7</v>
      </c>
      <c r="N164" s="93"/>
      <c r="O164" s="93"/>
      <c r="P164" s="93"/>
      <c r="Q164" s="93"/>
      <c r="R164" s="93"/>
      <c r="S164" s="93"/>
      <c r="T164" s="93"/>
      <c r="U164" s="93"/>
      <c r="V164" s="93"/>
      <c r="W164" s="93"/>
      <c r="X164" s="93"/>
      <c r="Y164" s="93"/>
      <c r="Z164" s="93"/>
      <c r="AA164" s="93"/>
      <c r="AB164" s="93"/>
      <c r="AC164" s="93"/>
      <c r="AD164" s="93"/>
      <c r="AE164" s="93"/>
      <c r="AF164" s="93"/>
      <c r="AG164" s="93"/>
      <c r="AH164" s="93">
        <v>1</v>
      </c>
      <c r="AI164" s="93"/>
      <c r="AJ164" s="93"/>
      <c r="AK164" s="93"/>
      <c r="AL164" s="93"/>
      <c r="AM164" s="93">
        <v>1</v>
      </c>
      <c r="AN164" s="93"/>
      <c r="AO164" s="93"/>
      <c r="AP164" s="93"/>
      <c r="AQ164" s="93"/>
      <c r="AR164" s="93"/>
      <c r="AS164" s="94" t="s">
        <v>1624</v>
      </c>
      <c r="AT164" s="90" t="s">
        <v>626</v>
      </c>
      <c r="AU164" s="32"/>
      <c r="AV164" s="32"/>
      <c r="AW164" s="32"/>
      <c r="AX164" s="32"/>
      <c r="AY164" s="32"/>
    </row>
    <row r="165" spans="1:51" x14ac:dyDescent="0.2">
      <c r="A165" s="144">
        <f t="shared" si="12"/>
        <v>29</v>
      </c>
      <c r="B165" s="84" t="s">
        <v>1624</v>
      </c>
      <c r="C165" s="85" t="s">
        <v>627</v>
      </c>
      <c r="D165" s="86" t="s">
        <v>1843</v>
      </c>
      <c r="E165" s="87">
        <f t="shared" si="13"/>
        <v>22320</v>
      </c>
      <c r="F165" s="95">
        <f t="shared" si="10"/>
        <v>10</v>
      </c>
      <c r="G165" s="145">
        <f t="shared" si="11"/>
        <v>8</v>
      </c>
      <c r="H165" s="147">
        <f t="shared" si="14"/>
        <v>8</v>
      </c>
      <c r="I165" s="89"/>
      <c r="J165" s="88">
        <v>1</v>
      </c>
      <c r="K165" s="89"/>
      <c r="L165" s="88"/>
      <c r="M165" s="89">
        <v>7</v>
      </c>
      <c r="N165" s="88"/>
      <c r="O165" s="89"/>
      <c r="P165" s="88"/>
      <c r="Q165" s="89"/>
      <c r="R165" s="88"/>
      <c r="S165" s="89"/>
      <c r="T165" s="88">
        <v>2</v>
      </c>
      <c r="U165" s="89"/>
      <c r="V165" s="88"/>
      <c r="W165" s="89"/>
      <c r="X165" s="88"/>
      <c r="Y165" s="89"/>
      <c r="Z165" s="88"/>
      <c r="AA165" s="89"/>
      <c r="AB165" s="88"/>
      <c r="AC165" s="89"/>
      <c r="AD165" s="88"/>
      <c r="AE165" s="89"/>
      <c r="AF165" s="88"/>
      <c r="AG165" s="89"/>
      <c r="AH165" s="88"/>
      <c r="AI165" s="89"/>
      <c r="AJ165" s="88"/>
      <c r="AK165" s="89"/>
      <c r="AL165" s="88"/>
      <c r="AM165" s="89"/>
      <c r="AN165" s="88"/>
      <c r="AO165" s="89"/>
      <c r="AP165" s="88"/>
      <c r="AQ165" s="89"/>
      <c r="AR165" s="88"/>
      <c r="AS165" s="84" t="s">
        <v>1624</v>
      </c>
      <c r="AT165" s="85" t="s">
        <v>627</v>
      </c>
      <c r="AU165" s="32"/>
      <c r="AV165" s="32"/>
      <c r="AW165" s="32"/>
      <c r="AX165" s="32"/>
      <c r="AY165" s="32"/>
    </row>
    <row r="166" spans="1:51" x14ac:dyDescent="0.2">
      <c r="A166" s="144">
        <f t="shared" si="12"/>
        <v>29</v>
      </c>
      <c r="B166" s="94" t="s">
        <v>1624</v>
      </c>
      <c r="C166" s="90" t="s">
        <v>629</v>
      </c>
      <c r="D166" s="91" t="s">
        <v>1844</v>
      </c>
      <c r="E166" s="92">
        <f t="shared" si="13"/>
        <v>23460</v>
      </c>
      <c r="F166" s="96">
        <f t="shared" si="10"/>
        <v>10</v>
      </c>
      <c r="G166" s="145">
        <f t="shared" si="11"/>
        <v>8</v>
      </c>
      <c r="H166" s="147">
        <f t="shared" si="14"/>
        <v>8</v>
      </c>
      <c r="I166" s="93"/>
      <c r="J166" s="93">
        <v>1</v>
      </c>
      <c r="K166" s="93"/>
      <c r="L166" s="93"/>
      <c r="M166" s="93">
        <v>7</v>
      </c>
      <c r="N166" s="93"/>
      <c r="O166" s="93"/>
      <c r="P166" s="93"/>
      <c r="Q166" s="93"/>
      <c r="R166" s="93"/>
      <c r="S166" s="93"/>
      <c r="T166" s="93"/>
      <c r="U166" s="93"/>
      <c r="V166" s="93"/>
      <c r="W166" s="93"/>
      <c r="X166" s="93"/>
      <c r="Y166" s="93">
        <v>2</v>
      </c>
      <c r="Z166" s="93"/>
      <c r="AA166" s="93"/>
      <c r="AB166" s="93"/>
      <c r="AC166" s="93"/>
      <c r="AD166" s="93"/>
      <c r="AE166" s="93"/>
      <c r="AF166" s="93"/>
      <c r="AG166" s="93"/>
      <c r="AH166" s="93"/>
      <c r="AI166" s="93"/>
      <c r="AJ166" s="93"/>
      <c r="AK166" s="93"/>
      <c r="AL166" s="93"/>
      <c r="AM166" s="93"/>
      <c r="AN166" s="93"/>
      <c r="AO166" s="93"/>
      <c r="AP166" s="93"/>
      <c r="AQ166" s="93"/>
      <c r="AR166" s="93"/>
      <c r="AS166" s="94" t="s">
        <v>1624</v>
      </c>
      <c r="AT166" s="90" t="s">
        <v>629</v>
      </c>
      <c r="AU166" s="32"/>
      <c r="AV166" s="32"/>
      <c r="AW166" s="32"/>
      <c r="AX166" s="32"/>
      <c r="AY166" s="32"/>
    </row>
    <row r="167" spans="1:51" x14ac:dyDescent="0.2">
      <c r="A167" s="144">
        <f t="shared" si="12"/>
        <v>29</v>
      </c>
      <c r="B167" s="84" t="s">
        <v>1624</v>
      </c>
      <c r="C167" s="85" t="s">
        <v>630</v>
      </c>
      <c r="D167" s="86" t="s">
        <v>1845</v>
      </c>
      <c r="E167" s="87">
        <f t="shared" si="13"/>
        <v>22890</v>
      </c>
      <c r="F167" s="95">
        <f t="shared" si="10"/>
        <v>10</v>
      </c>
      <c r="G167" s="145">
        <f t="shared" si="11"/>
        <v>8</v>
      </c>
      <c r="H167" s="147">
        <f t="shared" si="14"/>
        <v>8</v>
      </c>
      <c r="I167" s="89"/>
      <c r="J167" s="88">
        <v>1</v>
      </c>
      <c r="K167" s="89"/>
      <c r="L167" s="88"/>
      <c r="M167" s="89">
        <v>7</v>
      </c>
      <c r="N167" s="88"/>
      <c r="O167" s="89"/>
      <c r="P167" s="88"/>
      <c r="Q167" s="89"/>
      <c r="R167" s="88"/>
      <c r="S167" s="89"/>
      <c r="T167" s="88">
        <v>1</v>
      </c>
      <c r="U167" s="89"/>
      <c r="V167" s="88"/>
      <c r="W167" s="89"/>
      <c r="X167" s="88"/>
      <c r="Y167" s="89">
        <v>1</v>
      </c>
      <c r="Z167" s="88"/>
      <c r="AA167" s="89"/>
      <c r="AB167" s="88"/>
      <c r="AC167" s="89"/>
      <c r="AD167" s="88"/>
      <c r="AE167" s="89"/>
      <c r="AF167" s="88"/>
      <c r="AG167" s="89"/>
      <c r="AH167" s="88"/>
      <c r="AI167" s="89"/>
      <c r="AJ167" s="88"/>
      <c r="AK167" s="89"/>
      <c r="AL167" s="88"/>
      <c r="AM167" s="89"/>
      <c r="AN167" s="88"/>
      <c r="AO167" s="89"/>
      <c r="AP167" s="88"/>
      <c r="AQ167" s="89"/>
      <c r="AR167" s="88"/>
      <c r="AS167" s="84" t="s">
        <v>1624</v>
      </c>
      <c r="AT167" s="85" t="s">
        <v>630</v>
      </c>
      <c r="AU167" s="32"/>
      <c r="AV167" s="32"/>
      <c r="AW167" s="32"/>
      <c r="AX167" s="32"/>
      <c r="AY167" s="32"/>
    </row>
    <row r="168" spans="1:51" x14ac:dyDescent="0.2">
      <c r="A168" s="144">
        <f t="shared" si="12"/>
        <v>29</v>
      </c>
      <c r="B168" s="94" t="s">
        <v>1624</v>
      </c>
      <c r="C168" s="90" t="s">
        <v>1846</v>
      </c>
      <c r="D168" s="91" t="s">
        <v>2190</v>
      </c>
      <c r="E168" s="92">
        <f t="shared" si="13"/>
        <v>21480</v>
      </c>
      <c r="F168" s="96">
        <f t="shared" si="10"/>
        <v>10</v>
      </c>
      <c r="G168" s="145">
        <f t="shared" si="11"/>
        <v>8</v>
      </c>
      <c r="H168" s="147">
        <f t="shared" si="14"/>
        <v>8</v>
      </c>
      <c r="I168" s="93"/>
      <c r="J168" s="93">
        <v>1</v>
      </c>
      <c r="K168" s="93"/>
      <c r="L168" s="93"/>
      <c r="M168" s="93">
        <v>7</v>
      </c>
      <c r="N168" s="93"/>
      <c r="O168" s="93"/>
      <c r="P168" s="93"/>
      <c r="Q168" s="93"/>
      <c r="R168" s="93"/>
      <c r="S168" s="93"/>
      <c r="T168" s="93"/>
      <c r="U168" s="93"/>
      <c r="V168" s="93"/>
      <c r="W168" s="93"/>
      <c r="X168" s="93"/>
      <c r="Y168" s="93"/>
      <c r="Z168" s="93"/>
      <c r="AA168" s="93"/>
      <c r="AB168" s="93"/>
      <c r="AC168" s="93"/>
      <c r="AD168" s="93"/>
      <c r="AE168" s="93"/>
      <c r="AF168" s="93"/>
      <c r="AG168" s="93"/>
      <c r="AH168" s="93">
        <v>2</v>
      </c>
      <c r="AI168" s="93"/>
      <c r="AJ168" s="93"/>
      <c r="AK168" s="93"/>
      <c r="AL168" s="93"/>
      <c r="AM168" s="93"/>
      <c r="AN168" s="93"/>
      <c r="AO168" s="93"/>
      <c r="AP168" s="93"/>
      <c r="AQ168" s="93"/>
      <c r="AR168" s="93"/>
      <c r="AS168" s="94" t="s">
        <v>1624</v>
      </c>
      <c r="AT168" s="90" t="s">
        <v>631</v>
      </c>
      <c r="AU168" s="32"/>
      <c r="AV168" s="32"/>
      <c r="AW168" s="32"/>
      <c r="AX168" s="32"/>
      <c r="AY168" s="32"/>
    </row>
    <row r="169" spans="1:51" x14ac:dyDescent="0.2">
      <c r="A169" s="144">
        <f t="shared" si="12"/>
        <v>29</v>
      </c>
      <c r="B169" s="84" t="s">
        <v>1624</v>
      </c>
      <c r="C169" s="85" t="s">
        <v>633</v>
      </c>
      <c r="D169" s="86" t="s">
        <v>1847</v>
      </c>
      <c r="E169" s="87">
        <f t="shared" si="13"/>
        <v>22340</v>
      </c>
      <c r="F169" s="95">
        <f t="shared" si="10"/>
        <v>10</v>
      </c>
      <c r="G169" s="145">
        <f t="shared" si="11"/>
        <v>8</v>
      </c>
      <c r="H169" s="147">
        <f t="shared" si="14"/>
        <v>8</v>
      </c>
      <c r="I169" s="89"/>
      <c r="J169" s="88">
        <v>1</v>
      </c>
      <c r="K169" s="89"/>
      <c r="L169" s="88"/>
      <c r="M169" s="89">
        <v>7</v>
      </c>
      <c r="N169" s="88"/>
      <c r="O169" s="89"/>
      <c r="P169" s="88"/>
      <c r="Q169" s="89"/>
      <c r="R169" s="88"/>
      <c r="S169" s="89"/>
      <c r="T169" s="88"/>
      <c r="U169" s="89"/>
      <c r="V169" s="88"/>
      <c r="W169" s="89"/>
      <c r="X169" s="88"/>
      <c r="Y169" s="89"/>
      <c r="Z169" s="88"/>
      <c r="AA169" s="89"/>
      <c r="AB169" s="88"/>
      <c r="AC169" s="89"/>
      <c r="AD169" s="88"/>
      <c r="AE169" s="89"/>
      <c r="AF169" s="88"/>
      <c r="AG169" s="89"/>
      <c r="AH169" s="88"/>
      <c r="AI169" s="89"/>
      <c r="AJ169" s="88"/>
      <c r="AK169" s="89"/>
      <c r="AL169" s="88"/>
      <c r="AM169" s="89">
        <v>2</v>
      </c>
      <c r="AN169" s="88"/>
      <c r="AO169" s="89"/>
      <c r="AP169" s="88"/>
      <c r="AQ169" s="89"/>
      <c r="AR169" s="88"/>
      <c r="AS169" s="84" t="s">
        <v>1624</v>
      </c>
      <c r="AT169" s="85" t="s">
        <v>633</v>
      </c>
      <c r="AU169" s="32"/>
      <c r="AV169" s="32"/>
      <c r="AW169" s="32"/>
      <c r="AX169" s="32"/>
      <c r="AY169" s="32"/>
    </row>
    <row r="170" spans="1:51" x14ac:dyDescent="0.2">
      <c r="A170" s="144">
        <f t="shared" si="12"/>
        <v>29</v>
      </c>
      <c r="B170" s="94" t="s">
        <v>1624</v>
      </c>
      <c r="C170" s="90" t="s">
        <v>634</v>
      </c>
      <c r="D170" s="91" t="s">
        <v>1848</v>
      </c>
      <c r="E170" s="92">
        <f t="shared" si="13"/>
        <v>21910</v>
      </c>
      <c r="F170" s="96">
        <f t="shared" si="10"/>
        <v>10</v>
      </c>
      <c r="G170" s="145">
        <f t="shared" si="11"/>
        <v>8</v>
      </c>
      <c r="H170" s="147">
        <f t="shared" si="14"/>
        <v>8</v>
      </c>
      <c r="I170" s="93"/>
      <c r="J170" s="93">
        <v>1</v>
      </c>
      <c r="K170" s="93"/>
      <c r="L170" s="93"/>
      <c r="M170" s="93">
        <v>7</v>
      </c>
      <c r="N170" s="93"/>
      <c r="O170" s="93"/>
      <c r="P170" s="93"/>
      <c r="Q170" s="93"/>
      <c r="R170" s="93"/>
      <c r="S170" s="93"/>
      <c r="T170" s="93"/>
      <c r="U170" s="93"/>
      <c r="V170" s="93"/>
      <c r="W170" s="93"/>
      <c r="X170" s="93"/>
      <c r="Y170" s="93"/>
      <c r="Z170" s="93"/>
      <c r="AA170" s="93"/>
      <c r="AB170" s="93"/>
      <c r="AC170" s="93"/>
      <c r="AD170" s="93"/>
      <c r="AE170" s="93"/>
      <c r="AF170" s="93"/>
      <c r="AG170" s="93"/>
      <c r="AH170" s="93">
        <v>1</v>
      </c>
      <c r="AI170" s="93"/>
      <c r="AJ170" s="93"/>
      <c r="AK170" s="93"/>
      <c r="AL170" s="93"/>
      <c r="AM170" s="93">
        <v>1</v>
      </c>
      <c r="AN170" s="93"/>
      <c r="AO170" s="93"/>
      <c r="AP170" s="93"/>
      <c r="AQ170" s="93"/>
      <c r="AR170" s="93"/>
      <c r="AS170" s="94" t="s">
        <v>1624</v>
      </c>
      <c r="AT170" s="90" t="s">
        <v>634</v>
      </c>
      <c r="AU170" s="32"/>
      <c r="AV170" s="32"/>
      <c r="AW170" s="32"/>
      <c r="AX170" s="32"/>
      <c r="AY170" s="32"/>
    </row>
    <row r="171" spans="1:51" x14ac:dyDescent="0.2">
      <c r="A171" s="144">
        <f t="shared" si="12"/>
        <v>30</v>
      </c>
      <c r="B171" s="84" t="s">
        <v>1624</v>
      </c>
      <c r="C171" s="85" t="s">
        <v>635</v>
      </c>
      <c r="D171" s="86" t="s">
        <v>1849</v>
      </c>
      <c r="E171" s="87">
        <f t="shared" si="13"/>
        <v>23980</v>
      </c>
      <c r="F171" s="95">
        <f t="shared" si="10"/>
        <v>11</v>
      </c>
      <c r="G171" s="145">
        <f t="shared" si="11"/>
        <v>9</v>
      </c>
      <c r="H171" s="147">
        <f t="shared" si="14"/>
        <v>9</v>
      </c>
      <c r="I171" s="89">
        <v>1</v>
      </c>
      <c r="J171" s="88"/>
      <c r="K171" s="89">
        <v>1</v>
      </c>
      <c r="L171" s="88"/>
      <c r="M171" s="89">
        <v>7</v>
      </c>
      <c r="N171" s="88"/>
      <c r="O171" s="89"/>
      <c r="P171" s="88"/>
      <c r="Q171" s="89"/>
      <c r="R171" s="88"/>
      <c r="S171" s="89">
        <v>1</v>
      </c>
      <c r="T171" s="88"/>
      <c r="U171" s="89">
        <v>1</v>
      </c>
      <c r="V171" s="88"/>
      <c r="W171" s="89"/>
      <c r="X171" s="88"/>
      <c r="Y171" s="89"/>
      <c r="Z171" s="88"/>
      <c r="AA171" s="89"/>
      <c r="AB171" s="88"/>
      <c r="AC171" s="89"/>
      <c r="AD171" s="88"/>
      <c r="AE171" s="89"/>
      <c r="AF171" s="88"/>
      <c r="AG171" s="89"/>
      <c r="AH171" s="88"/>
      <c r="AI171" s="89"/>
      <c r="AJ171" s="88"/>
      <c r="AK171" s="89"/>
      <c r="AL171" s="88"/>
      <c r="AM171" s="89"/>
      <c r="AN171" s="88"/>
      <c r="AO171" s="89"/>
      <c r="AP171" s="88"/>
      <c r="AQ171" s="89"/>
      <c r="AR171" s="88"/>
      <c r="AS171" s="84" t="s">
        <v>1624</v>
      </c>
      <c r="AT171" s="85" t="s">
        <v>635</v>
      </c>
      <c r="AU171" s="32"/>
      <c r="AV171" s="32"/>
      <c r="AW171" s="32"/>
      <c r="AX171" s="32"/>
      <c r="AY171" s="32"/>
    </row>
    <row r="172" spans="1:51" x14ac:dyDescent="0.2">
      <c r="A172" s="144">
        <f t="shared" si="12"/>
        <v>30</v>
      </c>
      <c r="B172" s="94" t="s">
        <v>1624</v>
      </c>
      <c r="C172" s="90" t="s">
        <v>1850</v>
      </c>
      <c r="D172" s="91" t="s">
        <v>2191</v>
      </c>
      <c r="E172" s="92">
        <f t="shared" si="13"/>
        <v>24600</v>
      </c>
      <c r="F172" s="96">
        <f t="shared" si="10"/>
        <v>11</v>
      </c>
      <c r="G172" s="145">
        <f t="shared" si="11"/>
        <v>9</v>
      </c>
      <c r="H172" s="147">
        <f t="shared" si="14"/>
        <v>9</v>
      </c>
      <c r="I172" s="93">
        <v>1</v>
      </c>
      <c r="J172" s="93"/>
      <c r="K172" s="93">
        <v>1</v>
      </c>
      <c r="L172" s="93"/>
      <c r="M172" s="93">
        <v>7</v>
      </c>
      <c r="N172" s="93"/>
      <c r="O172" s="93"/>
      <c r="P172" s="93"/>
      <c r="Q172" s="93"/>
      <c r="R172" s="93"/>
      <c r="S172" s="93">
        <v>1</v>
      </c>
      <c r="T172" s="93"/>
      <c r="U172" s="93"/>
      <c r="V172" s="93"/>
      <c r="W172" s="93"/>
      <c r="X172" s="93"/>
      <c r="Y172" s="93"/>
      <c r="Z172" s="93"/>
      <c r="AA172" s="93"/>
      <c r="AB172" s="93"/>
      <c r="AC172" s="93"/>
      <c r="AD172" s="93">
        <v>1</v>
      </c>
      <c r="AE172" s="93"/>
      <c r="AF172" s="93"/>
      <c r="AG172" s="93"/>
      <c r="AH172" s="93"/>
      <c r="AI172" s="93"/>
      <c r="AJ172" s="93"/>
      <c r="AK172" s="93"/>
      <c r="AL172" s="93"/>
      <c r="AM172" s="93"/>
      <c r="AN172" s="93"/>
      <c r="AO172" s="93"/>
      <c r="AP172" s="93"/>
      <c r="AQ172" s="93"/>
      <c r="AR172" s="93"/>
      <c r="AS172" s="94" t="s">
        <v>1624</v>
      </c>
      <c r="AT172" s="90" t="s">
        <v>985</v>
      </c>
      <c r="AU172" s="32"/>
      <c r="AV172" s="32"/>
      <c r="AW172" s="32"/>
      <c r="AX172" s="32"/>
      <c r="AY172" s="32"/>
    </row>
    <row r="173" spans="1:51" x14ac:dyDescent="0.2">
      <c r="A173" s="144">
        <f t="shared" si="12"/>
        <v>30</v>
      </c>
      <c r="B173" s="84" t="s">
        <v>1624</v>
      </c>
      <c r="C173" s="85" t="s">
        <v>1851</v>
      </c>
      <c r="D173" s="86" t="s">
        <v>2192</v>
      </c>
      <c r="E173" s="87">
        <f t="shared" si="13"/>
        <v>23110</v>
      </c>
      <c r="F173" s="95">
        <f t="shared" si="10"/>
        <v>11</v>
      </c>
      <c r="G173" s="145">
        <f t="shared" si="11"/>
        <v>9</v>
      </c>
      <c r="H173" s="147">
        <f t="shared" si="14"/>
        <v>9</v>
      </c>
      <c r="I173" s="89">
        <v>1</v>
      </c>
      <c r="J173" s="88"/>
      <c r="K173" s="89">
        <v>1</v>
      </c>
      <c r="L173" s="88"/>
      <c r="M173" s="89">
        <v>7</v>
      </c>
      <c r="N173" s="88"/>
      <c r="O173" s="89"/>
      <c r="P173" s="88"/>
      <c r="Q173" s="89"/>
      <c r="R173" s="88"/>
      <c r="S173" s="89"/>
      <c r="T173" s="88"/>
      <c r="U173" s="89"/>
      <c r="V173" s="88"/>
      <c r="W173" s="89"/>
      <c r="X173" s="88"/>
      <c r="Y173" s="89"/>
      <c r="Z173" s="88"/>
      <c r="AA173" s="89"/>
      <c r="AB173" s="88"/>
      <c r="AC173" s="89"/>
      <c r="AD173" s="88"/>
      <c r="AE173" s="89"/>
      <c r="AF173" s="88"/>
      <c r="AG173" s="89">
        <v>1</v>
      </c>
      <c r="AH173" s="88"/>
      <c r="AI173" s="89">
        <v>1</v>
      </c>
      <c r="AJ173" s="88"/>
      <c r="AK173" s="89"/>
      <c r="AL173" s="88"/>
      <c r="AM173" s="89"/>
      <c r="AN173" s="88"/>
      <c r="AO173" s="89"/>
      <c r="AP173" s="88"/>
      <c r="AQ173" s="89"/>
      <c r="AR173" s="88"/>
      <c r="AS173" s="84" t="s">
        <v>1624</v>
      </c>
      <c r="AT173" s="85" t="s">
        <v>986</v>
      </c>
      <c r="AU173" s="32"/>
      <c r="AV173" s="32"/>
      <c r="AW173" s="32"/>
      <c r="AX173" s="32"/>
      <c r="AY173" s="32"/>
    </row>
    <row r="174" spans="1:51" x14ac:dyDescent="0.2">
      <c r="A174" s="144">
        <f t="shared" si="12"/>
        <v>30</v>
      </c>
      <c r="B174" s="94" t="s">
        <v>1624</v>
      </c>
      <c r="C174" s="90" t="s">
        <v>1852</v>
      </c>
      <c r="D174" s="91" t="s">
        <v>2193</v>
      </c>
      <c r="E174" s="92">
        <f t="shared" si="13"/>
        <v>23580</v>
      </c>
      <c r="F174" s="96">
        <f t="shared" si="10"/>
        <v>11</v>
      </c>
      <c r="G174" s="145">
        <f t="shared" si="11"/>
        <v>9</v>
      </c>
      <c r="H174" s="147">
        <f t="shared" si="14"/>
        <v>9</v>
      </c>
      <c r="I174" s="93">
        <v>1</v>
      </c>
      <c r="J174" s="93"/>
      <c r="K174" s="93">
        <v>1</v>
      </c>
      <c r="L174" s="93"/>
      <c r="M174" s="93">
        <v>7</v>
      </c>
      <c r="N174" s="93"/>
      <c r="O174" s="93"/>
      <c r="P174" s="93"/>
      <c r="Q174" s="93"/>
      <c r="R174" s="93"/>
      <c r="S174" s="93"/>
      <c r="T174" s="93"/>
      <c r="U174" s="93"/>
      <c r="V174" s="93"/>
      <c r="W174" s="93"/>
      <c r="X174" s="93"/>
      <c r="Y174" s="93"/>
      <c r="Z174" s="93"/>
      <c r="AA174" s="93"/>
      <c r="AB174" s="93"/>
      <c r="AC174" s="93"/>
      <c r="AD174" s="93"/>
      <c r="AE174" s="93"/>
      <c r="AF174" s="93"/>
      <c r="AG174" s="93">
        <v>1</v>
      </c>
      <c r="AH174" s="93"/>
      <c r="AI174" s="93"/>
      <c r="AJ174" s="93"/>
      <c r="AK174" s="93"/>
      <c r="AL174" s="93"/>
      <c r="AM174" s="93"/>
      <c r="AN174" s="93"/>
      <c r="AO174" s="93"/>
      <c r="AP174" s="93"/>
      <c r="AQ174" s="93"/>
      <c r="AR174" s="93">
        <v>1</v>
      </c>
      <c r="AS174" s="94" t="s">
        <v>1624</v>
      </c>
      <c r="AT174" s="90" t="s">
        <v>989</v>
      </c>
      <c r="AU174" s="32"/>
      <c r="AV174" s="32"/>
      <c r="AW174" s="32"/>
      <c r="AX174" s="32"/>
      <c r="AY174" s="32"/>
    </row>
    <row r="175" spans="1:51" x14ac:dyDescent="0.2">
      <c r="A175" s="144">
        <f t="shared" si="12"/>
        <v>31</v>
      </c>
      <c r="B175" s="84" t="s">
        <v>1624</v>
      </c>
      <c r="C175" s="85" t="s">
        <v>990</v>
      </c>
      <c r="D175" s="86" t="s">
        <v>1853</v>
      </c>
      <c r="E175" s="87">
        <f t="shared" si="13"/>
        <v>24010</v>
      </c>
      <c r="F175" s="95">
        <f t="shared" si="10"/>
        <v>11</v>
      </c>
      <c r="G175" s="145">
        <f t="shared" si="11"/>
        <v>9</v>
      </c>
      <c r="H175" s="147">
        <f t="shared" si="14"/>
        <v>9</v>
      </c>
      <c r="I175" s="89">
        <v>1</v>
      </c>
      <c r="J175" s="88"/>
      <c r="K175" s="89"/>
      <c r="L175" s="88">
        <v>1</v>
      </c>
      <c r="M175" s="88">
        <v>7</v>
      </c>
      <c r="N175" s="88"/>
      <c r="O175" s="89"/>
      <c r="P175" s="88"/>
      <c r="Q175" s="89"/>
      <c r="R175" s="88"/>
      <c r="S175" s="89">
        <v>1</v>
      </c>
      <c r="T175" s="88"/>
      <c r="U175" s="89">
        <v>1</v>
      </c>
      <c r="V175" s="88"/>
      <c r="W175" s="89"/>
      <c r="X175" s="88"/>
      <c r="Y175" s="89"/>
      <c r="Z175" s="88"/>
      <c r="AA175" s="89"/>
      <c r="AB175" s="88"/>
      <c r="AC175" s="89"/>
      <c r="AD175" s="88"/>
      <c r="AE175" s="89"/>
      <c r="AF175" s="88"/>
      <c r="AG175" s="89"/>
      <c r="AH175" s="88"/>
      <c r="AI175" s="89"/>
      <c r="AJ175" s="88"/>
      <c r="AK175" s="89"/>
      <c r="AL175" s="88"/>
      <c r="AM175" s="89"/>
      <c r="AN175" s="88"/>
      <c r="AO175" s="89"/>
      <c r="AP175" s="88"/>
      <c r="AQ175" s="89"/>
      <c r="AR175" s="88"/>
      <c r="AS175" s="84" t="s">
        <v>1624</v>
      </c>
      <c r="AT175" s="85" t="s">
        <v>990</v>
      </c>
      <c r="AU175" s="32"/>
      <c r="AV175" s="32"/>
      <c r="AW175" s="32"/>
      <c r="AX175" s="32"/>
      <c r="AY175" s="32"/>
    </row>
    <row r="176" spans="1:51" x14ac:dyDescent="0.2">
      <c r="A176" s="144">
        <f t="shared" si="12"/>
        <v>31</v>
      </c>
      <c r="B176" s="94" t="s">
        <v>1624</v>
      </c>
      <c r="C176" s="90" t="s">
        <v>1854</v>
      </c>
      <c r="D176" s="91" t="s">
        <v>2194</v>
      </c>
      <c r="E176" s="92">
        <f t="shared" si="13"/>
        <v>24630</v>
      </c>
      <c r="F176" s="96">
        <f t="shared" si="10"/>
        <v>11</v>
      </c>
      <c r="G176" s="145">
        <f t="shared" si="11"/>
        <v>9</v>
      </c>
      <c r="H176" s="147">
        <f t="shared" si="14"/>
        <v>9</v>
      </c>
      <c r="I176" s="93">
        <v>1</v>
      </c>
      <c r="J176" s="93"/>
      <c r="K176" s="93"/>
      <c r="L176" s="93">
        <v>1</v>
      </c>
      <c r="M176" s="93">
        <v>7</v>
      </c>
      <c r="N176" s="93"/>
      <c r="O176" s="93"/>
      <c r="P176" s="93"/>
      <c r="Q176" s="93"/>
      <c r="R176" s="93"/>
      <c r="S176" s="93">
        <v>1</v>
      </c>
      <c r="T176" s="93"/>
      <c r="U176" s="93"/>
      <c r="V176" s="93"/>
      <c r="W176" s="93"/>
      <c r="X176" s="93"/>
      <c r="Y176" s="93"/>
      <c r="Z176" s="93"/>
      <c r="AA176" s="93"/>
      <c r="AB176" s="93"/>
      <c r="AC176" s="93"/>
      <c r="AD176" s="93">
        <v>1</v>
      </c>
      <c r="AE176" s="93"/>
      <c r="AF176" s="93"/>
      <c r="AG176" s="93"/>
      <c r="AH176" s="93"/>
      <c r="AI176" s="93"/>
      <c r="AJ176" s="93"/>
      <c r="AK176" s="93"/>
      <c r="AL176" s="93"/>
      <c r="AM176" s="93"/>
      <c r="AN176" s="93"/>
      <c r="AO176" s="93"/>
      <c r="AP176" s="93"/>
      <c r="AQ176" s="93"/>
      <c r="AR176" s="93"/>
      <c r="AS176" s="94" t="s">
        <v>1624</v>
      </c>
      <c r="AT176" s="90" t="s">
        <v>993</v>
      </c>
      <c r="AU176" s="32"/>
      <c r="AV176" s="32"/>
      <c r="AW176" s="32"/>
      <c r="AX176" s="32"/>
      <c r="AY176" s="32"/>
    </row>
    <row r="177" spans="1:51" x14ac:dyDescent="0.2">
      <c r="A177" s="144">
        <f t="shared" si="12"/>
        <v>31</v>
      </c>
      <c r="B177" s="84" t="s">
        <v>1624</v>
      </c>
      <c r="C177" s="85" t="s">
        <v>1855</v>
      </c>
      <c r="D177" s="86" t="s">
        <v>2195</v>
      </c>
      <c r="E177" s="87">
        <f t="shared" si="13"/>
        <v>23140</v>
      </c>
      <c r="F177" s="95">
        <f t="shared" si="10"/>
        <v>11</v>
      </c>
      <c r="G177" s="145">
        <f t="shared" si="11"/>
        <v>9</v>
      </c>
      <c r="H177" s="147">
        <f t="shared" si="14"/>
        <v>9</v>
      </c>
      <c r="I177" s="89">
        <v>1</v>
      </c>
      <c r="J177" s="88"/>
      <c r="K177" s="89"/>
      <c r="L177" s="88">
        <v>1</v>
      </c>
      <c r="M177" s="88">
        <v>7</v>
      </c>
      <c r="N177" s="88"/>
      <c r="O177" s="89"/>
      <c r="P177" s="88"/>
      <c r="Q177" s="89"/>
      <c r="R177" s="88"/>
      <c r="S177" s="89"/>
      <c r="T177" s="88"/>
      <c r="U177" s="89"/>
      <c r="V177" s="88"/>
      <c r="W177" s="89"/>
      <c r="X177" s="88"/>
      <c r="Y177" s="89"/>
      <c r="Z177" s="88"/>
      <c r="AA177" s="89"/>
      <c r="AB177" s="88"/>
      <c r="AC177" s="89"/>
      <c r="AD177" s="88"/>
      <c r="AE177" s="89"/>
      <c r="AF177" s="88"/>
      <c r="AG177" s="89">
        <v>1</v>
      </c>
      <c r="AH177" s="88"/>
      <c r="AI177" s="89">
        <v>1</v>
      </c>
      <c r="AJ177" s="88"/>
      <c r="AK177" s="89"/>
      <c r="AL177" s="88"/>
      <c r="AM177" s="89"/>
      <c r="AN177" s="88"/>
      <c r="AO177" s="89"/>
      <c r="AP177" s="88"/>
      <c r="AQ177" s="89"/>
      <c r="AR177" s="88"/>
      <c r="AS177" s="84" t="s">
        <v>1624</v>
      </c>
      <c r="AT177" s="85" t="s">
        <v>994</v>
      </c>
      <c r="AU177" s="32"/>
      <c r="AV177" s="32"/>
      <c r="AW177" s="32"/>
      <c r="AX177" s="32"/>
      <c r="AY177" s="32"/>
    </row>
    <row r="178" spans="1:51" x14ac:dyDescent="0.2">
      <c r="A178" s="144">
        <f t="shared" si="12"/>
        <v>31</v>
      </c>
      <c r="B178" s="94" t="s">
        <v>1624</v>
      </c>
      <c r="C178" s="90" t="s">
        <v>1856</v>
      </c>
      <c r="D178" s="91" t="s">
        <v>2196</v>
      </c>
      <c r="E178" s="92">
        <f t="shared" si="13"/>
        <v>23610</v>
      </c>
      <c r="F178" s="96">
        <f t="shared" si="10"/>
        <v>11</v>
      </c>
      <c r="G178" s="145">
        <f t="shared" si="11"/>
        <v>9</v>
      </c>
      <c r="H178" s="147">
        <f t="shared" si="14"/>
        <v>9</v>
      </c>
      <c r="I178" s="93">
        <v>1</v>
      </c>
      <c r="J178" s="93"/>
      <c r="K178" s="93"/>
      <c r="L178" s="93">
        <v>1</v>
      </c>
      <c r="M178" s="93">
        <v>7</v>
      </c>
      <c r="N178" s="93"/>
      <c r="O178" s="93"/>
      <c r="P178" s="93"/>
      <c r="Q178" s="93"/>
      <c r="R178" s="93"/>
      <c r="S178" s="93"/>
      <c r="T178" s="93"/>
      <c r="U178" s="93"/>
      <c r="V178" s="93"/>
      <c r="W178" s="93"/>
      <c r="X178" s="93"/>
      <c r="Y178" s="93"/>
      <c r="Z178" s="93"/>
      <c r="AA178" s="93"/>
      <c r="AB178" s="93"/>
      <c r="AC178" s="93"/>
      <c r="AD178" s="93"/>
      <c r="AE178" s="93"/>
      <c r="AF178" s="93"/>
      <c r="AG178" s="93">
        <v>1</v>
      </c>
      <c r="AH178" s="93"/>
      <c r="AI178" s="93"/>
      <c r="AJ178" s="93"/>
      <c r="AK178" s="93"/>
      <c r="AL178" s="93"/>
      <c r="AM178" s="93"/>
      <c r="AN178" s="93"/>
      <c r="AO178" s="93"/>
      <c r="AP178" s="93"/>
      <c r="AQ178" s="93"/>
      <c r="AR178" s="93">
        <v>1</v>
      </c>
      <c r="AS178" s="94" t="s">
        <v>1624</v>
      </c>
      <c r="AT178" s="90" t="s">
        <v>997</v>
      </c>
      <c r="AU178" s="32"/>
      <c r="AV178" s="32"/>
      <c r="AW178" s="32"/>
      <c r="AX178" s="32"/>
      <c r="AY178" s="32"/>
    </row>
    <row r="179" spans="1:51" x14ac:dyDescent="0.2">
      <c r="A179" s="144">
        <f t="shared" si="12"/>
        <v>32</v>
      </c>
      <c r="B179" s="84" t="s">
        <v>1624</v>
      </c>
      <c r="C179" s="85" t="s">
        <v>998</v>
      </c>
      <c r="D179" s="86" t="s">
        <v>1857</v>
      </c>
      <c r="E179" s="87">
        <f t="shared" si="13"/>
        <v>24030</v>
      </c>
      <c r="F179" s="95">
        <f t="shared" si="10"/>
        <v>11</v>
      </c>
      <c r="G179" s="145">
        <f t="shared" si="11"/>
        <v>9</v>
      </c>
      <c r="H179" s="147">
        <f t="shared" si="14"/>
        <v>9</v>
      </c>
      <c r="I179" s="89">
        <v>1</v>
      </c>
      <c r="J179" s="88"/>
      <c r="K179" s="89"/>
      <c r="L179" s="88"/>
      <c r="M179" s="88">
        <v>8</v>
      </c>
      <c r="N179" s="88"/>
      <c r="O179" s="89"/>
      <c r="P179" s="88"/>
      <c r="Q179" s="89"/>
      <c r="R179" s="88"/>
      <c r="S179" s="89">
        <v>1</v>
      </c>
      <c r="T179" s="88"/>
      <c r="U179" s="89">
        <v>1</v>
      </c>
      <c r="V179" s="88"/>
      <c r="W179" s="89"/>
      <c r="X179" s="88"/>
      <c r="Y179" s="89"/>
      <c r="Z179" s="88"/>
      <c r="AA179" s="89"/>
      <c r="AB179" s="88"/>
      <c r="AC179" s="89"/>
      <c r="AD179" s="88"/>
      <c r="AE179" s="89"/>
      <c r="AF179" s="88"/>
      <c r="AG179" s="89"/>
      <c r="AH179" s="88"/>
      <c r="AI179" s="89"/>
      <c r="AJ179" s="88"/>
      <c r="AK179" s="89"/>
      <c r="AL179" s="88"/>
      <c r="AM179" s="89"/>
      <c r="AN179" s="88"/>
      <c r="AO179" s="89"/>
      <c r="AP179" s="88"/>
      <c r="AQ179" s="89"/>
      <c r="AR179" s="88"/>
      <c r="AS179" s="84" t="s">
        <v>1624</v>
      </c>
      <c r="AT179" s="85" t="s">
        <v>998</v>
      </c>
      <c r="AU179" s="32"/>
      <c r="AV179" s="32"/>
      <c r="AW179" s="32"/>
      <c r="AX179" s="32"/>
      <c r="AY179" s="32"/>
    </row>
    <row r="180" spans="1:51" x14ac:dyDescent="0.2">
      <c r="A180" s="144">
        <f t="shared" si="12"/>
        <v>32</v>
      </c>
      <c r="B180" s="94" t="s">
        <v>1624</v>
      </c>
      <c r="C180" s="90" t="s">
        <v>1858</v>
      </c>
      <c r="D180" s="91" t="s">
        <v>2197</v>
      </c>
      <c r="E180" s="92">
        <f t="shared" si="13"/>
        <v>24650</v>
      </c>
      <c r="F180" s="96">
        <f t="shared" si="10"/>
        <v>11</v>
      </c>
      <c r="G180" s="145">
        <f t="shared" si="11"/>
        <v>9</v>
      </c>
      <c r="H180" s="147">
        <f t="shared" si="14"/>
        <v>9</v>
      </c>
      <c r="I180" s="93">
        <v>1</v>
      </c>
      <c r="J180" s="93"/>
      <c r="K180" s="93"/>
      <c r="L180" s="93"/>
      <c r="M180" s="93">
        <v>8</v>
      </c>
      <c r="N180" s="93"/>
      <c r="O180" s="93"/>
      <c r="P180" s="93"/>
      <c r="Q180" s="93"/>
      <c r="R180" s="93"/>
      <c r="S180" s="93">
        <v>1</v>
      </c>
      <c r="T180" s="93"/>
      <c r="U180" s="93"/>
      <c r="V180" s="93"/>
      <c r="W180" s="93"/>
      <c r="X180" s="93"/>
      <c r="Y180" s="93"/>
      <c r="Z180" s="93"/>
      <c r="AA180" s="93"/>
      <c r="AB180" s="93"/>
      <c r="AC180" s="93"/>
      <c r="AD180" s="93">
        <v>1</v>
      </c>
      <c r="AE180" s="93"/>
      <c r="AF180" s="93"/>
      <c r="AG180" s="93"/>
      <c r="AH180" s="93"/>
      <c r="AI180" s="93"/>
      <c r="AJ180" s="93"/>
      <c r="AK180" s="93"/>
      <c r="AL180" s="93"/>
      <c r="AM180" s="93"/>
      <c r="AN180" s="93"/>
      <c r="AO180" s="93"/>
      <c r="AP180" s="93"/>
      <c r="AQ180" s="93"/>
      <c r="AR180" s="93"/>
      <c r="AS180" s="94" t="s">
        <v>1624</v>
      </c>
      <c r="AT180" s="90" t="s">
        <v>1000</v>
      </c>
      <c r="AU180" s="32"/>
      <c r="AV180" s="32"/>
      <c r="AW180" s="32"/>
      <c r="AX180" s="32"/>
      <c r="AY180" s="32"/>
    </row>
    <row r="181" spans="1:51" x14ac:dyDescent="0.2">
      <c r="A181" s="144">
        <f t="shared" si="12"/>
        <v>32</v>
      </c>
      <c r="B181" s="84" t="s">
        <v>1624</v>
      </c>
      <c r="C181" s="85" t="s">
        <v>1859</v>
      </c>
      <c r="D181" s="86" t="s">
        <v>2198</v>
      </c>
      <c r="E181" s="87">
        <f t="shared" si="13"/>
        <v>23160</v>
      </c>
      <c r="F181" s="95">
        <f t="shared" si="10"/>
        <v>11</v>
      </c>
      <c r="G181" s="145">
        <f t="shared" si="11"/>
        <v>9</v>
      </c>
      <c r="H181" s="147">
        <f t="shared" si="14"/>
        <v>9</v>
      </c>
      <c r="I181" s="89">
        <v>1</v>
      </c>
      <c r="J181" s="88"/>
      <c r="K181" s="89"/>
      <c r="L181" s="88"/>
      <c r="M181" s="88">
        <v>8</v>
      </c>
      <c r="N181" s="88"/>
      <c r="O181" s="89"/>
      <c r="P181" s="88"/>
      <c r="Q181" s="89"/>
      <c r="R181" s="88"/>
      <c r="S181" s="89"/>
      <c r="T181" s="88"/>
      <c r="U181" s="89"/>
      <c r="V181" s="88"/>
      <c r="W181" s="89"/>
      <c r="X181" s="88"/>
      <c r="Y181" s="89"/>
      <c r="Z181" s="88"/>
      <c r="AA181" s="89"/>
      <c r="AB181" s="88"/>
      <c r="AC181" s="89"/>
      <c r="AD181" s="88"/>
      <c r="AE181" s="89"/>
      <c r="AF181" s="88"/>
      <c r="AG181" s="89">
        <v>1</v>
      </c>
      <c r="AH181" s="88"/>
      <c r="AI181" s="89">
        <v>1</v>
      </c>
      <c r="AJ181" s="88"/>
      <c r="AK181" s="89"/>
      <c r="AL181" s="88"/>
      <c r="AM181" s="89"/>
      <c r="AN181" s="88"/>
      <c r="AO181" s="89"/>
      <c r="AP181" s="88"/>
      <c r="AQ181" s="89"/>
      <c r="AR181" s="88"/>
      <c r="AS181" s="84" t="s">
        <v>1624</v>
      </c>
      <c r="AT181" s="85" t="s">
        <v>1001</v>
      </c>
      <c r="AU181" s="32"/>
      <c r="AV181" s="32"/>
      <c r="AW181" s="32"/>
      <c r="AX181" s="32"/>
      <c r="AY181" s="32"/>
    </row>
    <row r="182" spans="1:51" x14ac:dyDescent="0.2">
      <c r="A182" s="144">
        <f t="shared" si="12"/>
        <v>32</v>
      </c>
      <c r="B182" s="94" t="s">
        <v>1624</v>
      </c>
      <c r="C182" s="90" t="s">
        <v>1860</v>
      </c>
      <c r="D182" s="91" t="s">
        <v>2199</v>
      </c>
      <c r="E182" s="92">
        <f t="shared" si="13"/>
        <v>23630</v>
      </c>
      <c r="F182" s="96">
        <f t="shared" si="10"/>
        <v>11</v>
      </c>
      <c r="G182" s="145">
        <f t="shared" si="11"/>
        <v>9</v>
      </c>
      <c r="H182" s="147">
        <f t="shared" si="14"/>
        <v>9</v>
      </c>
      <c r="I182" s="93">
        <v>1</v>
      </c>
      <c r="J182" s="93"/>
      <c r="K182" s="93"/>
      <c r="L182" s="93"/>
      <c r="M182" s="93">
        <v>8</v>
      </c>
      <c r="N182" s="93"/>
      <c r="O182" s="93"/>
      <c r="P182" s="93"/>
      <c r="Q182" s="93"/>
      <c r="R182" s="93"/>
      <c r="S182" s="93"/>
      <c r="T182" s="93"/>
      <c r="U182" s="93"/>
      <c r="V182" s="93"/>
      <c r="W182" s="93"/>
      <c r="X182" s="93"/>
      <c r="Y182" s="93"/>
      <c r="Z182" s="93"/>
      <c r="AA182" s="93"/>
      <c r="AB182" s="93"/>
      <c r="AC182" s="93"/>
      <c r="AD182" s="93"/>
      <c r="AE182" s="93"/>
      <c r="AF182" s="93"/>
      <c r="AG182" s="93">
        <v>1</v>
      </c>
      <c r="AH182" s="93"/>
      <c r="AI182" s="93"/>
      <c r="AJ182" s="93"/>
      <c r="AK182" s="93"/>
      <c r="AL182" s="93"/>
      <c r="AM182" s="93"/>
      <c r="AN182" s="93"/>
      <c r="AO182" s="93"/>
      <c r="AP182" s="93"/>
      <c r="AQ182" s="93"/>
      <c r="AR182" s="93">
        <v>1</v>
      </c>
      <c r="AS182" s="94" t="s">
        <v>1624</v>
      </c>
      <c r="AT182" s="90" t="s">
        <v>1004</v>
      </c>
      <c r="AU182" s="32"/>
      <c r="AV182" s="32"/>
      <c r="AW182" s="32"/>
      <c r="AX182" s="32"/>
      <c r="AY182" s="32"/>
    </row>
    <row r="183" spans="1:51" x14ac:dyDescent="0.2">
      <c r="A183" s="144">
        <f t="shared" si="12"/>
        <v>33</v>
      </c>
      <c r="B183" s="84" t="s">
        <v>1624</v>
      </c>
      <c r="C183" s="85" t="s">
        <v>1005</v>
      </c>
      <c r="D183" s="86" t="s">
        <v>1861</v>
      </c>
      <c r="E183" s="87">
        <f t="shared" si="13"/>
        <v>24180</v>
      </c>
      <c r="F183" s="95">
        <f t="shared" si="10"/>
        <v>11</v>
      </c>
      <c r="G183" s="145">
        <f t="shared" si="11"/>
        <v>9</v>
      </c>
      <c r="H183" s="147">
        <f t="shared" si="14"/>
        <v>9</v>
      </c>
      <c r="I183" s="89"/>
      <c r="J183" s="88">
        <v>1</v>
      </c>
      <c r="K183" s="89"/>
      <c r="L183" s="88"/>
      <c r="M183" s="88">
        <v>8</v>
      </c>
      <c r="N183" s="88"/>
      <c r="O183" s="89"/>
      <c r="P183" s="88"/>
      <c r="Q183" s="89"/>
      <c r="R183" s="88"/>
      <c r="S183" s="89">
        <v>1</v>
      </c>
      <c r="T183" s="88"/>
      <c r="U183" s="89">
        <v>1</v>
      </c>
      <c r="V183" s="88"/>
      <c r="W183" s="89"/>
      <c r="X183" s="88"/>
      <c r="Y183" s="89"/>
      <c r="Z183" s="88"/>
      <c r="AA183" s="89"/>
      <c r="AB183" s="88"/>
      <c r="AC183" s="89"/>
      <c r="AD183" s="88"/>
      <c r="AE183" s="89"/>
      <c r="AF183" s="88"/>
      <c r="AG183" s="89"/>
      <c r="AH183" s="88"/>
      <c r="AI183" s="89"/>
      <c r="AJ183" s="88"/>
      <c r="AK183" s="89"/>
      <c r="AL183" s="88"/>
      <c r="AM183" s="89"/>
      <c r="AN183" s="88"/>
      <c r="AO183" s="89"/>
      <c r="AP183" s="88"/>
      <c r="AQ183" s="89"/>
      <c r="AR183" s="88"/>
      <c r="AS183" s="84" t="s">
        <v>1624</v>
      </c>
      <c r="AT183" s="85" t="s">
        <v>1005</v>
      </c>
      <c r="AU183" s="32"/>
      <c r="AV183" s="32"/>
      <c r="AW183" s="32"/>
      <c r="AX183" s="32"/>
      <c r="AY183" s="32"/>
    </row>
    <row r="184" spans="1:51" x14ac:dyDescent="0.2">
      <c r="A184" s="144">
        <f t="shared" si="12"/>
        <v>33</v>
      </c>
      <c r="B184" s="94" t="s">
        <v>1624</v>
      </c>
      <c r="C184" s="90" t="s">
        <v>1862</v>
      </c>
      <c r="D184" s="91" t="s">
        <v>2200</v>
      </c>
      <c r="E184" s="92">
        <f t="shared" si="13"/>
        <v>24800</v>
      </c>
      <c r="F184" s="96">
        <f t="shared" si="10"/>
        <v>11</v>
      </c>
      <c r="G184" s="145">
        <f t="shared" si="11"/>
        <v>9</v>
      </c>
      <c r="H184" s="147">
        <f t="shared" si="14"/>
        <v>9</v>
      </c>
      <c r="I184" s="93"/>
      <c r="J184" s="93">
        <v>1</v>
      </c>
      <c r="K184" s="93"/>
      <c r="L184" s="93"/>
      <c r="M184" s="93">
        <v>8</v>
      </c>
      <c r="N184" s="93"/>
      <c r="O184" s="93"/>
      <c r="P184" s="93"/>
      <c r="Q184" s="93"/>
      <c r="R184" s="93"/>
      <c r="S184" s="93">
        <v>1</v>
      </c>
      <c r="T184" s="93"/>
      <c r="U184" s="93"/>
      <c r="V184" s="93"/>
      <c r="W184" s="93"/>
      <c r="X184" s="93"/>
      <c r="Y184" s="93"/>
      <c r="Z184" s="93"/>
      <c r="AA184" s="93"/>
      <c r="AB184" s="93"/>
      <c r="AC184" s="93"/>
      <c r="AD184" s="93">
        <v>1</v>
      </c>
      <c r="AE184" s="93"/>
      <c r="AF184" s="93"/>
      <c r="AG184" s="93"/>
      <c r="AH184" s="93"/>
      <c r="AI184" s="93"/>
      <c r="AJ184" s="93"/>
      <c r="AK184" s="93"/>
      <c r="AL184" s="93"/>
      <c r="AM184" s="93"/>
      <c r="AN184" s="93"/>
      <c r="AO184" s="93"/>
      <c r="AP184" s="93"/>
      <c r="AQ184" s="93"/>
      <c r="AR184" s="93"/>
      <c r="AS184" s="94" t="s">
        <v>1624</v>
      </c>
      <c r="AT184" s="90" t="s">
        <v>1008</v>
      </c>
      <c r="AU184" s="32"/>
      <c r="AV184" s="32"/>
      <c r="AW184" s="32"/>
      <c r="AX184" s="32"/>
      <c r="AY184" s="32"/>
    </row>
    <row r="185" spans="1:51" x14ac:dyDescent="0.2">
      <c r="A185" s="144">
        <f t="shared" si="12"/>
        <v>33</v>
      </c>
      <c r="B185" s="84" t="s">
        <v>1624</v>
      </c>
      <c r="C185" s="85" t="s">
        <v>1863</v>
      </c>
      <c r="D185" s="86" t="s">
        <v>2201</v>
      </c>
      <c r="E185" s="87">
        <f t="shared" si="13"/>
        <v>23310</v>
      </c>
      <c r="F185" s="95">
        <f t="shared" si="10"/>
        <v>11</v>
      </c>
      <c r="G185" s="145">
        <f t="shared" si="11"/>
        <v>9</v>
      </c>
      <c r="H185" s="147">
        <f t="shared" si="14"/>
        <v>9</v>
      </c>
      <c r="I185" s="89"/>
      <c r="J185" s="88">
        <v>1</v>
      </c>
      <c r="K185" s="89"/>
      <c r="L185" s="88"/>
      <c r="M185" s="88">
        <v>8</v>
      </c>
      <c r="N185" s="88"/>
      <c r="O185" s="89"/>
      <c r="P185" s="88"/>
      <c r="Q185" s="89"/>
      <c r="R185" s="88"/>
      <c r="S185" s="89"/>
      <c r="T185" s="88"/>
      <c r="U185" s="89"/>
      <c r="V185" s="88"/>
      <c r="W185" s="89"/>
      <c r="X185" s="88"/>
      <c r="Y185" s="89"/>
      <c r="Z185" s="88"/>
      <c r="AA185" s="89"/>
      <c r="AB185" s="88"/>
      <c r="AC185" s="89"/>
      <c r="AD185" s="88"/>
      <c r="AE185" s="89"/>
      <c r="AF185" s="88"/>
      <c r="AG185" s="89">
        <v>1</v>
      </c>
      <c r="AH185" s="88"/>
      <c r="AI185" s="89">
        <v>1</v>
      </c>
      <c r="AJ185" s="88"/>
      <c r="AK185" s="89"/>
      <c r="AL185" s="88"/>
      <c r="AM185" s="89"/>
      <c r="AN185" s="88"/>
      <c r="AO185" s="89"/>
      <c r="AP185" s="88"/>
      <c r="AQ185" s="89"/>
      <c r="AR185" s="88"/>
      <c r="AS185" s="84" t="s">
        <v>1624</v>
      </c>
      <c r="AT185" s="85" t="s">
        <v>1009</v>
      </c>
      <c r="AU185" s="32"/>
      <c r="AV185" s="32"/>
      <c r="AW185" s="32"/>
      <c r="AX185" s="32"/>
      <c r="AY185" s="32"/>
    </row>
    <row r="186" spans="1:51" x14ac:dyDescent="0.2">
      <c r="A186" s="144">
        <f t="shared" si="12"/>
        <v>33</v>
      </c>
      <c r="B186" s="94" t="s">
        <v>1624</v>
      </c>
      <c r="C186" s="90" t="s">
        <v>1864</v>
      </c>
      <c r="D186" s="91" t="s">
        <v>2202</v>
      </c>
      <c r="E186" s="92">
        <f t="shared" si="13"/>
        <v>23780</v>
      </c>
      <c r="F186" s="96">
        <f t="shared" si="10"/>
        <v>11</v>
      </c>
      <c r="G186" s="145">
        <f t="shared" si="11"/>
        <v>9</v>
      </c>
      <c r="H186" s="147">
        <f t="shared" si="14"/>
        <v>9</v>
      </c>
      <c r="I186" s="93"/>
      <c r="J186" s="93">
        <v>1</v>
      </c>
      <c r="K186" s="93"/>
      <c r="L186" s="93"/>
      <c r="M186" s="93">
        <v>8</v>
      </c>
      <c r="N186" s="93"/>
      <c r="O186" s="93"/>
      <c r="P186" s="93"/>
      <c r="Q186" s="93"/>
      <c r="R186" s="93"/>
      <c r="S186" s="93"/>
      <c r="T186" s="93"/>
      <c r="U186" s="93"/>
      <c r="V186" s="93"/>
      <c r="W186" s="93"/>
      <c r="X186" s="93"/>
      <c r="Y186" s="93"/>
      <c r="Z186" s="93"/>
      <c r="AA186" s="93"/>
      <c r="AB186" s="93"/>
      <c r="AC186" s="93"/>
      <c r="AD186" s="93"/>
      <c r="AE186" s="93"/>
      <c r="AF186" s="93"/>
      <c r="AG186" s="93">
        <v>1</v>
      </c>
      <c r="AH186" s="93"/>
      <c r="AI186" s="93"/>
      <c r="AJ186" s="93"/>
      <c r="AK186" s="93"/>
      <c r="AL186" s="93"/>
      <c r="AM186" s="93"/>
      <c r="AN186" s="93"/>
      <c r="AO186" s="93"/>
      <c r="AP186" s="93"/>
      <c r="AQ186" s="93"/>
      <c r="AR186" s="93">
        <v>1</v>
      </c>
      <c r="AS186" s="94" t="s">
        <v>1624</v>
      </c>
      <c r="AT186" s="90" t="s">
        <v>1012</v>
      </c>
      <c r="AU186" s="32"/>
      <c r="AV186" s="32"/>
      <c r="AW186" s="32"/>
      <c r="AX186" s="32"/>
      <c r="AY186" s="32"/>
    </row>
    <row r="187" spans="1:51" x14ac:dyDescent="0.2">
      <c r="A187" s="144">
        <f t="shared" si="12"/>
        <v>34</v>
      </c>
      <c r="B187" s="84" t="s">
        <v>1624</v>
      </c>
      <c r="C187" s="85" t="s">
        <v>1013</v>
      </c>
      <c r="D187" s="86" t="s">
        <v>1865</v>
      </c>
      <c r="E187" s="87">
        <f t="shared" si="13"/>
        <v>26610</v>
      </c>
      <c r="F187" s="95">
        <f t="shared" si="10"/>
        <v>12</v>
      </c>
      <c r="G187" s="145">
        <f t="shared" si="11"/>
        <v>10</v>
      </c>
      <c r="H187" s="147">
        <f t="shared" si="14"/>
        <v>10</v>
      </c>
      <c r="I187" s="89">
        <v>1</v>
      </c>
      <c r="J187" s="88"/>
      <c r="K187" s="89">
        <v>1</v>
      </c>
      <c r="L187" s="88"/>
      <c r="M187" s="89">
        <v>8</v>
      </c>
      <c r="N187" s="88"/>
      <c r="O187" s="89"/>
      <c r="P187" s="88"/>
      <c r="Q187" s="89"/>
      <c r="R187" s="88"/>
      <c r="S187" s="89"/>
      <c r="T187" s="88">
        <v>1</v>
      </c>
      <c r="U187" s="89">
        <v>1</v>
      </c>
      <c r="V187" s="88"/>
      <c r="W187" s="89"/>
      <c r="X187" s="88"/>
      <c r="Y187" s="89"/>
      <c r="Z187" s="88"/>
      <c r="AA187" s="89"/>
      <c r="AB187" s="88"/>
      <c r="AC187" s="89"/>
      <c r="AD187" s="88"/>
      <c r="AE187" s="89"/>
      <c r="AF187" s="88"/>
      <c r="AG187" s="89"/>
      <c r="AH187" s="88"/>
      <c r="AI187" s="89"/>
      <c r="AJ187" s="88"/>
      <c r="AK187" s="89"/>
      <c r="AL187" s="88"/>
      <c r="AM187" s="89"/>
      <c r="AN187" s="88"/>
      <c r="AO187" s="89"/>
      <c r="AP187" s="88"/>
      <c r="AQ187" s="89"/>
      <c r="AR187" s="88"/>
      <c r="AS187" s="84" t="s">
        <v>1624</v>
      </c>
      <c r="AT187" s="85" t="s">
        <v>1013</v>
      </c>
      <c r="AU187" s="32"/>
      <c r="AV187" s="32"/>
      <c r="AW187" s="32"/>
      <c r="AX187" s="32"/>
      <c r="AY187" s="32"/>
    </row>
    <row r="188" spans="1:51" x14ac:dyDescent="0.2">
      <c r="A188" s="144">
        <f t="shared" si="12"/>
        <v>34</v>
      </c>
      <c r="B188" s="94" t="s">
        <v>1624</v>
      </c>
      <c r="C188" s="90" t="s">
        <v>1014</v>
      </c>
      <c r="D188" s="91" t="s">
        <v>1866</v>
      </c>
      <c r="E188" s="92">
        <f t="shared" si="13"/>
        <v>24620</v>
      </c>
      <c r="F188" s="96">
        <f t="shared" si="10"/>
        <v>12</v>
      </c>
      <c r="G188" s="145">
        <f t="shared" si="11"/>
        <v>10</v>
      </c>
      <c r="H188" s="147">
        <f t="shared" si="14"/>
        <v>10</v>
      </c>
      <c r="I188" s="93">
        <v>1</v>
      </c>
      <c r="J188" s="93"/>
      <c r="K188" s="93">
        <v>1</v>
      </c>
      <c r="L188" s="93"/>
      <c r="M188" s="93">
        <v>8</v>
      </c>
      <c r="N188" s="93"/>
      <c r="O188" s="93"/>
      <c r="P188" s="93"/>
      <c r="Q188" s="93"/>
      <c r="R188" s="93"/>
      <c r="S188" s="93"/>
      <c r="T188" s="93"/>
      <c r="U188" s="93"/>
      <c r="V188" s="93"/>
      <c r="W188" s="93"/>
      <c r="X188" s="93"/>
      <c r="Y188" s="93"/>
      <c r="Z188" s="93"/>
      <c r="AA188" s="93"/>
      <c r="AB188" s="93"/>
      <c r="AC188" s="93">
        <v>1</v>
      </c>
      <c r="AD188" s="93">
        <v>1</v>
      </c>
      <c r="AE188" s="93"/>
      <c r="AF188" s="93"/>
      <c r="AG188" s="93"/>
      <c r="AH188" s="93"/>
      <c r="AI188" s="93"/>
      <c r="AJ188" s="93"/>
      <c r="AK188" s="93"/>
      <c r="AL188" s="93"/>
      <c r="AM188" s="93"/>
      <c r="AN188" s="93"/>
      <c r="AO188" s="93"/>
      <c r="AP188" s="93"/>
      <c r="AQ188" s="93"/>
      <c r="AR188" s="93"/>
      <c r="AS188" s="94" t="s">
        <v>1624</v>
      </c>
      <c r="AT188" s="90" t="s">
        <v>1014</v>
      </c>
      <c r="AU188" s="32"/>
      <c r="AV188" s="32"/>
      <c r="AW188" s="32"/>
      <c r="AX188" s="32"/>
      <c r="AY188" s="32"/>
    </row>
    <row r="189" spans="1:51" x14ac:dyDescent="0.2">
      <c r="A189" s="144">
        <f t="shared" si="12"/>
        <v>34</v>
      </c>
      <c r="B189" s="84" t="s">
        <v>1624</v>
      </c>
      <c r="C189" s="85" t="s">
        <v>1015</v>
      </c>
      <c r="D189" s="86" t="s">
        <v>1867</v>
      </c>
      <c r="E189" s="87">
        <f t="shared" si="13"/>
        <v>27230</v>
      </c>
      <c r="F189" s="95">
        <f t="shared" si="10"/>
        <v>12</v>
      </c>
      <c r="G189" s="145">
        <f t="shared" si="11"/>
        <v>10</v>
      </c>
      <c r="H189" s="147">
        <f t="shared" si="14"/>
        <v>10</v>
      </c>
      <c r="I189" s="89">
        <v>1</v>
      </c>
      <c r="J189" s="88"/>
      <c r="K189" s="89">
        <v>1</v>
      </c>
      <c r="L189" s="88"/>
      <c r="M189" s="89">
        <v>8</v>
      </c>
      <c r="N189" s="88"/>
      <c r="O189" s="89"/>
      <c r="P189" s="88"/>
      <c r="Q189" s="89"/>
      <c r="R189" s="88"/>
      <c r="S189" s="89"/>
      <c r="T189" s="88">
        <v>1</v>
      </c>
      <c r="U189" s="89"/>
      <c r="V189" s="88"/>
      <c r="W189" s="89"/>
      <c r="X189" s="88"/>
      <c r="Y189" s="89"/>
      <c r="Z189" s="88">
        <v>1</v>
      </c>
      <c r="AA189" s="89"/>
      <c r="AB189" s="88"/>
      <c r="AC189" s="89"/>
      <c r="AD189" s="88"/>
      <c r="AE189" s="89"/>
      <c r="AF189" s="88"/>
      <c r="AG189" s="89"/>
      <c r="AH189" s="88"/>
      <c r="AI189" s="89"/>
      <c r="AJ189" s="88"/>
      <c r="AK189" s="89"/>
      <c r="AL189" s="88"/>
      <c r="AM189" s="89"/>
      <c r="AN189" s="88"/>
      <c r="AO189" s="89"/>
      <c r="AP189" s="88"/>
      <c r="AQ189" s="89"/>
      <c r="AR189" s="88"/>
      <c r="AS189" s="84" t="s">
        <v>1624</v>
      </c>
      <c r="AT189" s="85" t="s">
        <v>1015</v>
      </c>
      <c r="AU189" s="32"/>
      <c r="AV189" s="32"/>
      <c r="AW189" s="32"/>
      <c r="AX189" s="32"/>
      <c r="AY189" s="32"/>
    </row>
    <row r="190" spans="1:51" x14ac:dyDescent="0.2">
      <c r="A190" s="144">
        <f t="shared" si="12"/>
        <v>34</v>
      </c>
      <c r="B190" s="94" t="s">
        <v>1624</v>
      </c>
      <c r="C190" s="90" t="s">
        <v>1868</v>
      </c>
      <c r="D190" s="91" t="s">
        <v>2203</v>
      </c>
      <c r="E190" s="92">
        <f t="shared" si="13"/>
        <v>25710</v>
      </c>
      <c r="F190" s="96">
        <f t="shared" si="10"/>
        <v>12</v>
      </c>
      <c r="G190" s="145">
        <f t="shared" si="11"/>
        <v>10</v>
      </c>
      <c r="H190" s="147">
        <f t="shared" si="14"/>
        <v>10</v>
      </c>
      <c r="I190" s="93">
        <v>1</v>
      </c>
      <c r="J190" s="93"/>
      <c r="K190" s="93">
        <v>1</v>
      </c>
      <c r="L190" s="93"/>
      <c r="M190" s="93">
        <v>8</v>
      </c>
      <c r="N190" s="93"/>
      <c r="O190" s="93"/>
      <c r="P190" s="93"/>
      <c r="Q190" s="93"/>
      <c r="R190" s="93"/>
      <c r="S190" s="93"/>
      <c r="T190" s="93"/>
      <c r="U190" s="93"/>
      <c r="V190" s="93"/>
      <c r="W190" s="93"/>
      <c r="X190" s="93"/>
      <c r="Y190" s="93"/>
      <c r="Z190" s="93"/>
      <c r="AA190" s="93"/>
      <c r="AB190" s="93"/>
      <c r="AC190" s="93"/>
      <c r="AD190" s="93"/>
      <c r="AE190" s="93"/>
      <c r="AF190" s="93"/>
      <c r="AG190" s="93"/>
      <c r="AH190" s="93">
        <v>1</v>
      </c>
      <c r="AI190" s="93">
        <v>1</v>
      </c>
      <c r="AJ190" s="93"/>
      <c r="AK190" s="93"/>
      <c r="AL190" s="93"/>
      <c r="AM190" s="93"/>
      <c r="AN190" s="93"/>
      <c r="AO190" s="93"/>
      <c r="AP190" s="93"/>
      <c r="AQ190" s="93"/>
      <c r="AR190" s="93"/>
      <c r="AS190" s="94" t="s">
        <v>1624</v>
      </c>
      <c r="AT190" s="90" t="s">
        <v>1016</v>
      </c>
      <c r="AU190" s="32"/>
      <c r="AV190" s="32"/>
      <c r="AW190" s="32"/>
      <c r="AX190" s="32"/>
      <c r="AY190" s="32"/>
    </row>
    <row r="191" spans="1:51" x14ac:dyDescent="0.2">
      <c r="A191" s="144">
        <f t="shared" si="12"/>
        <v>34</v>
      </c>
      <c r="B191" s="84" t="s">
        <v>1624</v>
      </c>
      <c r="C191" s="85" t="s">
        <v>1018</v>
      </c>
      <c r="D191" s="86" t="s">
        <v>1869</v>
      </c>
      <c r="E191" s="87">
        <f t="shared" si="13"/>
        <v>23990</v>
      </c>
      <c r="F191" s="95">
        <f t="shared" si="10"/>
        <v>12</v>
      </c>
      <c r="G191" s="145">
        <f t="shared" si="11"/>
        <v>10</v>
      </c>
      <c r="H191" s="147">
        <f t="shared" si="14"/>
        <v>10</v>
      </c>
      <c r="I191" s="89">
        <v>1</v>
      </c>
      <c r="J191" s="88"/>
      <c r="K191" s="89">
        <v>1</v>
      </c>
      <c r="L191" s="88"/>
      <c r="M191" s="89">
        <v>8</v>
      </c>
      <c r="N191" s="88"/>
      <c r="O191" s="89"/>
      <c r="P191" s="88"/>
      <c r="Q191" s="89"/>
      <c r="R191" s="88"/>
      <c r="S191" s="89"/>
      <c r="T191" s="88"/>
      <c r="U191" s="89"/>
      <c r="V191" s="88"/>
      <c r="W191" s="89"/>
      <c r="X191" s="88"/>
      <c r="Y191" s="89"/>
      <c r="Z191" s="88"/>
      <c r="AA191" s="89"/>
      <c r="AB191" s="88"/>
      <c r="AC191" s="89"/>
      <c r="AD191" s="88"/>
      <c r="AE191" s="89"/>
      <c r="AF191" s="88"/>
      <c r="AG191" s="89"/>
      <c r="AH191" s="88"/>
      <c r="AI191" s="89"/>
      <c r="AJ191" s="88"/>
      <c r="AK191" s="89"/>
      <c r="AL191" s="88"/>
      <c r="AM191" s="89"/>
      <c r="AN191" s="88"/>
      <c r="AO191" s="89"/>
      <c r="AP191" s="88"/>
      <c r="AQ191" s="89">
        <v>1</v>
      </c>
      <c r="AR191" s="88">
        <v>1</v>
      </c>
      <c r="AS191" s="84" t="s">
        <v>1624</v>
      </c>
      <c r="AT191" s="85" t="s">
        <v>1018</v>
      </c>
      <c r="AU191" s="32"/>
      <c r="AV191" s="32"/>
      <c r="AW191" s="32"/>
      <c r="AX191" s="32"/>
      <c r="AY191" s="32"/>
    </row>
    <row r="192" spans="1:51" x14ac:dyDescent="0.2">
      <c r="A192" s="144">
        <f t="shared" si="12"/>
        <v>34</v>
      </c>
      <c r="B192" s="94" t="s">
        <v>1624</v>
      </c>
      <c r="C192" s="90" t="s">
        <v>1019</v>
      </c>
      <c r="D192" s="91" t="s">
        <v>1870</v>
      </c>
      <c r="E192" s="92">
        <f t="shared" si="13"/>
        <v>26180</v>
      </c>
      <c r="F192" s="96">
        <f t="shared" si="10"/>
        <v>12</v>
      </c>
      <c r="G192" s="145">
        <f t="shared" si="11"/>
        <v>10</v>
      </c>
      <c r="H192" s="147">
        <f t="shared" si="14"/>
        <v>10</v>
      </c>
      <c r="I192" s="93">
        <v>1</v>
      </c>
      <c r="J192" s="93"/>
      <c r="K192" s="93">
        <v>1</v>
      </c>
      <c r="L192" s="93"/>
      <c r="M192" s="93">
        <v>8</v>
      </c>
      <c r="N192" s="93"/>
      <c r="O192" s="93"/>
      <c r="P192" s="93"/>
      <c r="Q192" s="93"/>
      <c r="R192" s="93"/>
      <c r="S192" s="93"/>
      <c r="T192" s="93"/>
      <c r="U192" s="93"/>
      <c r="V192" s="93"/>
      <c r="W192" s="93"/>
      <c r="X192" s="93"/>
      <c r="Y192" s="93"/>
      <c r="Z192" s="93"/>
      <c r="AA192" s="93"/>
      <c r="AB192" s="93"/>
      <c r="AC192" s="93"/>
      <c r="AD192" s="93"/>
      <c r="AE192" s="93"/>
      <c r="AF192" s="93"/>
      <c r="AG192" s="93"/>
      <c r="AH192" s="93">
        <v>1</v>
      </c>
      <c r="AI192" s="93"/>
      <c r="AJ192" s="93"/>
      <c r="AK192" s="93"/>
      <c r="AL192" s="93"/>
      <c r="AM192" s="93"/>
      <c r="AN192" s="93">
        <v>1</v>
      </c>
      <c r="AO192" s="93"/>
      <c r="AP192" s="93"/>
      <c r="AQ192" s="93"/>
      <c r="AR192" s="93"/>
      <c r="AS192" s="94" t="s">
        <v>1624</v>
      </c>
      <c r="AT192" s="90" t="s">
        <v>1019</v>
      </c>
      <c r="AU192" s="32"/>
      <c r="AV192" s="32"/>
      <c r="AW192" s="32"/>
      <c r="AX192" s="32"/>
      <c r="AY192" s="32"/>
    </row>
    <row r="193" spans="1:51" x14ac:dyDescent="0.2">
      <c r="A193" s="144">
        <f t="shared" si="12"/>
        <v>35</v>
      </c>
      <c r="B193" s="84" t="s">
        <v>1624</v>
      </c>
      <c r="C193" s="85" t="s">
        <v>1020</v>
      </c>
      <c r="D193" s="86" t="s">
        <v>1871</v>
      </c>
      <c r="E193" s="87">
        <f t="shared" si="13"/>
        <v>26640</v>
      </c>
      <c r="F193" s="95">
        <f t="shared" si="10"/>
        <v>12</v>
      </c>
      <c r="G193" s="145">
        <f t="shared" si="11"/>
        <v>10</v>
      </c>
      <c r="H193" s="147">
        <f t="shared" si="14"/>
        <v>10</v>
      </c>
      <c r="I193" s="89">
        <v>1</v>
      </c>
      <c r="J193" s="88"/>
      <c r="K193" s="89"/>
      <c r="L193" s="88">
        <v>1</v>
      </c>
      <c r="M193" s="89">
        <v>8</v>
      </c>
      <c r="N193" s="88"/>
      <c r="O193" s="89"/>
      <c r="P193" s="88"/>
      <c r="Q193" s="89"/>
      <c r="R193" s="88"/>
      <c r="S193" s="89"/>
      <c r="T193" s="88">
        <v>1</v>
      </c>
      <c r="U193" s="89">
        <v>1</v>
      </c>
      <c r="V193" s="88"/>
      <c r="W193" s="89"/>
      <c r="X193" s="88"/>
      <c r="Y193" s="89"/>
      <c r="Z193" s="88"/>
      <c r="AA193" s="89"/>
      <c r="AB193" s="88"/>
      <c r="AC193" s="89"/>
      <c r="AD193" s="88"/>
      <c r="AE193" s="89"/>
      <c r="AF193" s="88"/>
      <c r="AG193" s="89"/>
      <c r="AH193" s="88"/>
      <c r="AI193" s="89"/>
      <c r="AJ193" s="88"/>
      <c r="AK193" s="89"/>
      <c r="AL193" s="88"/>
      <c r="AM193" s="89"/>
      <c r="AN193" s="88"/>
      <c r="AO193" s="89"/>
      <c r="AP193" s="88"/>
      <c r="AQ193" s="89"/>
      <c r="AR193" s="88"/>
      <c r="AS193" s="84" t="s">
        <v>1624</v>
      </c>
      <c r="AT193" s="85" t="s">
        <v>1020</v>
      </c>
      <c r="AU193" s="32"/>
      <c r="AV193" s="32"/>
      <c r="AW193" s="32"/>
      <c r="AX193" s="32"/>
      <c r="AY193" s="32"/>
    </row>
    <row r="194" spans="1:51" x14ac:dyDescent="0.2">
      <c r="A194" s="144">
        <f t="shared" si="12"/>
        <v>35</v>
      </c>
      <c r="B194" s="94" t="s">
        <v>1624</v>
      </c>
      <c r="C194" s="90" t="s">
        <v>1022</v>
      </c>
      <c r="D194" s="91" t="s">
        <v>1872</v>
      </c>
      <c r="E194" s="92">
        <f t="shared" si="13"/>
        <v>24650</v>
      </c>
      <c r="F194" s="96">
        <f t="shared" si="10"/>
        <v>12</v>
      </c>
      <c r="G194" s="145">
        <f t="shared" si="11"/>
        <v>10</v>
      </c>
      <c r="H194" s="147">
        <f t="shared" si="14"/>
        <v>10</v>
      </c>
      <c r="I194" s="93">
        <v>1</v>
      </c>
      <c r="J194" s="93"/>
      <c r="K194" s="93"/>
      <c r="L194" s="93">
        <v>1</v>
      </c>
      <c r="M194" s="93">
        <v>8</v>
      </c>
      <c r="N194" s="93"/>
      <c r="O194" s="93"/>
      <c r="P194" s="93"/>
      <c r="Q194" s="93"/>
      <c r="R194" s="93"/>
      <c r="S194" s="93"/>
      <c r="T194" s="93"/>
      <c r="U194" s="93"/>
      <c r="V194" s="93"/>
      <c r="W194" s="93"/>
      <c r="X194" s="93"/>
      <c r="Y194" s="93"/>
      <c r="Z194" s="93"/>
      <c r="AA194" s="93"/>
      <c r="AB194" s="93"/>
      <c r="AC194" s="93">
        <v>1</v>
      </c>
      <c r="AD194" s="93">
        <v>1</v>
      </c>
      <c r="AE194" s="93"/>
      <c r="AF194" s="93"/>
      <c r="AG194" s="93"/>
      <c r="AH194" s="93"/>
      <c r="AI194" s="93"/>
      <c r="AJ194" s="93"/>
      <c r="AK194" s="93"/>
      <c r="AL194" s="93"/>
      <c r="AM194" s="93"/>
      <c r="AN194" s="93"/>
      <c r="AO194" s="93"/>
      <c r="AP194" s="93"/>
      <c r="AQ194" s="93"/>
      <c r="AR194" s="93"/>
      <c r="AS194" s="94" t="s">
        <v>1624</v>
      </c>
      <c r="AT194" s="90" t="s">
        <v>1022</v>
      </c>
      <c r="AU194" s="32"/>
      <c r="AV194" s="32"/>
      <c r="AW194" s="32"/>
      <c r="AX194" s="32"/>
      <c r="AY194" s="32"/>
    </row>
    <row r="195" spans="1:51" x14ac:dyDescent="0.2">
      <c r="A195" s="144">
        <f t="shared" si="12"/>
        <v>35</v>
      </c>
      <c r="B195" s="84" t="s">
        <v>1624</v>
      </c>
      <c r="C195" s="85" t="s">
        <v>1023</v>
      </c>
      <c r="D195" s="86" t="s">
        <v>1873</v>
      </c>
      <c r="E195" s="87">
        <f t="shared" si="13"/>
        <v>27260</v>
      </c>
      <c r="F195" s="95">
        <f t="shared" si="10"/>
        <v>12</v>
      </c>
      <c r="G195" s="145">
        <f t="shared" si="11"/>
        <v>10</v>
      </c>
      <c r="H195" s="147">
        <f t="shared" si="14"/>
        <v>10</v>
      </c>
      <c r="I195" s="89">
        <v>1</v>
      </c>
      <c r="J195" s="88"/>
      <c r="K195" s="89"/>
      <c r="L195" s="88">
        <v>1</v>
      </c>
      <c r="M195" s="89">
        <v>8</v>
      </c>
      <c r="N195" s="88"/>
      <c r="O195" s="89"/>
      <c r="P195" s="88"/>
      <c r="Q195" s="89"/>
      <c r="R195" s="88"/>
      <c r="S195" s="89"/>
      <c r="T195" s="88">
        <v>1</v>
      </c>
      <c r="U195" s="89"/>
      <c r="V195" s="88"/>
      <c r="W195" s="89"/>
      <c r="X195" s="88"/>
      <c r="Y195" s="89"/>
      <c r="Z195" s="88">
        <v>1</v>
      </c>
      <c r="AA195" s="89"/>
      <c r="AB195" s="88"/>
      <c r="AC195" s="89"/>
      <c r="AD195" s="88"/>
      <c r="AE195" s="89"/>
      <c r="AF195" s="88"/>
      <c r="AG195" s="89"/>
      <c r="AH195" s="88"/>
      <c r="AI195" s="89"/>
      <c r="AJ195" s="88"/>
      <c r="AK195" s="89"/>
      <c r="AL195" s="88"/>
      <c r="AM195" s="89"/>
      <c r="AN195" s="88"/>
      <c r="AO195" s="89"/>
      <c r="AP195" s="88"/>
      <c r="AQ195" s="89"/>
      <c r="AR195" s="88"/>
      <c r="AS195" s="84" t="s">
        <v>1624</v>
      </c>
      <c r="AT195" s="85" t="s">
        <v>1023</v>
      </c>
      <c r="AU195" s="32"/>
      <c r="AV195" s="32"/>
      <c r="AW195" s="32"/>
      <c r="AX195" s="32"/>
      <c r="AY195" s="32"/>
    </row>
    <row r="196" spans="1:51" x14ac:dyDescent="0.2">
      <c r="A196" s="144">
        <f t="shared" si="12"/>
        <v>35</v>
      </c>
      <c r="B196" s="94" t="s">
        <v>1624</v>
      </c>
      <c r="C196" s="90" t="s">
        <v>1874</v>
      </c>
      <c r="D196" s="91" t="s">
        <v>2204</v>
      </c>
      <c r="E196" s="92">
        <f t="shared" si="13"/>
        <v>25740</v>
      </c>
      <c r="F196" s="96">
        <f t="shared" si="10"/>
        <v>12</v>
      </c>
      <c r="G196" s="145">
        <f t="shared" si="11"/>
        <v>10</v>
      </c>
      <c r="H196" s="147">
        <f t="shared" si="14"/>
        <v>10</v>
      </c>
      <c r="I196" s="93">
        <v>1</v>
      </c>
      <c r="J196" s="93"/>
      <c r="K196" s="93"/>
      <c r="L196" s="93">
        <v>1</v>
      </c>
      <c r="M196" s="93">
        <v>8</v>
      </c>
      <c r="N196" s="93"/>
      <c r="O196" s="93"/>
      <c r="P196" s="93"/>
      <c r="Q196" s="93"/>
      <c r="R196" s="93"/>
      <c r="S196" s="93"/>
      <c r="T196" s="93"/>
      <c r="U196" s="93"/>
      <c r="V196" s="93"/>
      <c r="W196" s="93"/>
      <c r="X196" s="93"/>
      <c r="Y196" s="93"/>
      <c r="Z196" s="93"/>
      <c r="AA196" s="93"/>
      <c r="AB196" s="93"/>
      <c r="AC196" s="93"/>
      <c r="AD196" s="93"/>
      <c r="AE196" s="93"/>
      <c r="AF196" s="93"/>
      <c r="AG196" s="93"/>
      <c r="AH196" s="93">
        <v>1</v>
      </c>
      <c r="AI196" s="93">
        <v>1</v>
      </c>
      <c r="AJ196" s="93"/>
      <c r="AK196" s="93"/>
      <c r="AL196" s="93"/>
      <c r="AM196" s="93"/>
      <c r="AN196" s="93"/>
      <c r="AO196" s="93"/>
      <c r="AP196" s="93"/>
      <c r="AQ196" s="93"/>
      <c r="AR196" s="93"/>
      <c r="AS196" s="94" t="s">
        <v>1624</v>
      </c>
      <c r="AT196" s="90" t="s">
        <v>1024</v>
      </c>
      <c r="AU196" s="32"/>
      <c r="AV196" s="32"/>
      <c r="AW196" s="32"/>
      <c r="AX196" s="32"/>
      <c r="AY196" s="32"/>
    </row>
    <row r="197" spans="1:51" x14ac:dyDescent="0.2">
      <c r="A197" s="144">
        <f t="shared" si="12"/>
        <v>35</v>
      </c>
      <c r="B197" s="84" t="s">
        <v>1624</v>
      </c>
      <c r="C197" s="85" t="s">
        <v>1026</v>
      </c>
      <c r="D197" s="86" t="s">
        <v>1875</v>
      </c>
      <c r="E197" s="87">
        <f t="shared" si="13"/>
        <v>24020</v>
      </c>
      <c r="F197" s="95">
        <f t="shared" si="10"/>
        <v>12</v>
      </c>
      <c r="G197" s="145">
        <f t="shared" si="11"/>
        <v>10</v>
      </c>
      <c r="H197" s="147">
        <f t="shared" si="14"/>
        <v>10</v>
      </c>
      <c r="I197" s="89">
        <v>1</v>
      </c>
      <c r="J197" s="88"/>
      <c r="K197" s="89"/>
      <c r="L197" s="88">
        <v>1</v>
      </c>
      <c r="M197" s="89">
        <v>8</v>
      </c>
      <c r="N197" s="88"/>
      <c r="O197" s="89"/>
      <c r="P197" s="88"/>
      <c r="Q197" s="89"/>
      <c r="R197" s="88"/>
      <c r="S197" s="89"/>
      <c r="T197" s="88"/>
      <c r="U197" s="89"/>
      <c r="V197" s="88"/>
      <c r="W197" s="89"/>
      <c r="X197" s="88"/>
      <c r="Y197" s="89"/>
      <c r="Z197" s="88"/>
      <c r="AA197" s="89"/>
      <c r="AB197" s="88"/>
      <c r="AC197" s="89"/>
      <c r="AD197" s="88"/>
      <c r="AE197" s="89"/>
      <c r="AF197" s="88"/>
      <c r="AG197" s="89"/>
      <c r="AH197" s="88"/>
      <c r="AI197" s="89"/>
      <c r="AJ197" s="88"/>
      <c r="AK197" s="89"/>
      <c r="AL197" s="88"/>
      <c r="AM197" s="89"/>
      <c r="AN197" s="88"/>
      <c r="AO197" s="89"/>
      <c r="AP197" s="88"/>
      <c r="AQ197" s="89">
        <v>1</v>
      </c>
      <c r="AR197" s="88">
        <v>1</v>
      </c>
      <c r="AS197" s="84" t="s">
        <v>1624</v>
      </c>
      <c r="AT197" s="85" t="s">
        <v>1026</v>
      </c>
      <c r="AU197" s="32"/>
      <c r="AV197" s="32"/>
      <c r="AW197" s="32"/>
      <c r="AX197" s="32"/>
      <c r="AY197" s="32"/>
    </row>
    <row r="198" spans="1:51" x14ac:dyDescent="0.2">
      <c r="A198" s="144">
        <f t="shared" si="12"/>
        <v>35</v>
      </c>
      <c r="B198" s="94" t="s">
        <v>1624</v>
      </c>
      <c r="C198" s="90" t="s">
        <v>1027</v>
      </c>
      <c r="D198" s="91" t="s">
        <v>1876</v>
      </c>
      <c r="E198" s="92">
        <f t="shared" si="13"/>
        <v>26210</v>
      </c>
      <c r="F198" s="96">
        <f t="shared" si="10"/>
        <v>12</v>
      </c>
      <c r="G198" s="145">
        <f t="shared" si="11"/>
        <v>10</v>
      </c>
      <c r="H198" s="147">
        <f t="shared" si="14"/>
        <v>10</v>
      </c>
      <c r="I198" s="93">
        <v>1</v>
      </c>
      <c r="J198" s="93"/>
      <c r="K198" s="93"/>
      <c r="L198" s="93">
        <v>1</v>
      </c>
      <c r="M198" s="93">
        <v>8</v>
      </c>
      <c r="N198" s="93"/>
      <c r="O198" s="93"/>
      <c r="P198" s="93"/>
      <c r="Q198" s="93"/>
      <c r="R198" s="93"/>
      <c r="S198" s="93"/>
      <c r="T198" s="93"/>
      <c r="U198" s="93"/>
      <c r="V198" s="93"/>
      <c r="W198" s="93"/>
      <c r="X198" s="93"/>
      <c r="Y198" s="93"/>
      <c r="Z198" s="93"/>
      <c r="AA198" s="93"/>
      <c r="AB198" s="93"/>
      <c r="AC198" s="93"/>
      <c r="AD198" s="93"/>
      <c r="AE198" s="93"/>
      <c r="AF198" s="93"/>
      <c r="AG198" s="93"/>
      <c r="AH198" s="93">
        <v>1</v>
      </c>
      <c r="AI198" s="93"/>
      <c r="AJ198" s="93"/>
      <c r="AK198" s="93"/>
      <c r="AL198" s="93"/>
      <c r="AM198" s="93"/>
      <c r="AN198" s="93">
        <v>1</v>
      </c>
      <c r="AO198" s="93"/>
      <c r="AP198" s="93"/>
      <c r="AQ198" s="93"/>
      <c r="AR198" s="93"/>
      <c r="AS198" s="94" t="s">
        <v>1624</v>
      </c>
      <c r="AT198" s="90" t="s">
        <v>1027</v>
      </c>
      <c r="AU198" s="32"/>
      <c r="AV198" s="32"/>
      <c r="AW198" s="32"/>
      <c r="AX198" s="32"/>
      <c r="AY198" s="32"/>
    </row>
    <row r="199" spans="1:51" x14ac:dyDescent="0.2">
      <c r="A199" s="144">
        <f t="shared" si="12"/>
        <v>36</v>
      </c>
      <c r="B199" s="84" t="s">
        <v>1624</v>
      </c>
      <c r="C199" s="85" t="s">
        <v>1028</v>
      </c>
      <c r="D199" s="86" t="s">
        <v>1877</v>
      </c>
      <c r="E199" s="87">
        <f t="shared" si="13"/>
        <v>26660</v>
      </c>
      <c r="F199" s="95">
        <f t="shared" si="10"/>
        <v>12</v>
      </c>
      <c r="G199" s="145">
        <f t="shared" si="11"/>
        <v>10</v>
      </c>
      <c r="H199" s="147">
        <f t="shared" si="14"/>
        <v>10</v>
      </c>
      <c r="I199" s="89">
        <v>1</v>
      </c>
      <c r="J199" s="88"/>
      <c r="K199" s="89"/>
      <c r="L199" s="88"/>
      <c r="M199" s="89">
        <v>9</v>
      </c>
      <c r="N199" s="88"/>
      <c r="O199" s="89"/>
      <c r="P199" s="88"/>
      <c r="Q199" s="89"/>
      <c r="R199" s="88"/>
      <c r="S199" s="89"/>
      <c r="T199" s="88">
        <v>1</v>
      </c>
      <c r="U199" s="89">
        <v>1</v>
      </c>
      <c r="V199" s="88"/>
      <c r="W199" s="89"/>
      <c r="X199" s="88"/>
      <c r="Y199" s="89"/>
      <c r="Z199" s="88"/>
      <c r="AA199" s="89"/>
      <c r="AB199" s="88"/>
      <c r="AC199" s="89"/>
      <c r="AD199" s="88"/>
      <c r="AE199" s="89"/>
      <c r="AF199" s="88"/>
      <c r="AG199" s="89"/>
      <c r="AH199" s="88"/>
      <c r="AI199" s="89"/>
      <c r="AJ199" s="88"/>
      <c r="AK199" s="89"/>
      <c r="AL199" s="88"/>
      <c r="AM199" s="89"/>
      <c r="AN199" s="88"/>
      <c r="AO199" s="89"/>
      <c r="AP199" s="88"/>
      <c r="AQ199" s="89"/>
      <c r="AR199" s="88"/>
      <c r="AS199" s="84" t="s">
        <v>1624</v>
      </c>
      <c r="AT199" s="85" t="s">
        <v>1028</v>
      </c>
      <c r="AU199" s="32"/>
      <c r="AV199" s="32"/>
      <c r="AW199" s="32"/>
      <c r="AX199" s="32"/>
      <c r="AY199" s="32"/>
    </row>
    <row r="200" spans="1:51" x14ac:dyDescent="0.2">
      <c r="A200" s="144">
        <f t="shared" si="12"/>
        <v>36</v>
      </c>
      <c r="B200" s="94" t="s">
        <v>1624</v>
      </c>
      <c r="C200" s="90" t="s">
        <v>1029</v>
      </c>
      <c r="D200" s="91" t="s">
        <v>1878</v>
      </c>
      <c r="E200" s="92">
        <f t="shared" si="13"/>
        <v>24670</v>
      </c>
      <c r="F200" s="96">
        <f t="shared" si="10"/>
        <v>12</v>
      </c>
      <c r="G200" s="145">
        <f t="shared" si="11"/>
        <v>10</v>
      </c>
      <c r="H200" s="147">
        <f t="shared" si="14"/>
        <v>10</v>
      </c>
      <c r="I200" s="93">
        <v>1</v>
      </c>
      <c r="J200" s="93"/>
      <c r="K200" s="93"/>
      <c r="L200" s="93"/>
      <c r="M200" s="93">
        <v>9</v>
      </c>
      <c r="N200" s="93"/>
      <c r="O200" s="93"/>
      <c r="P200" s="93"/>
      <c r="Q200" s="93"/>
      <c r="R200" s="93"/>
      <c r="S200" s="93"/>
      <c r="T200" s="93"/>
      <c r="U200" s="93"/>
      <c r="V200" s="93"/>
      <c r="W200" s="93"/>
      <c r="X200" s="93"/>
      <c r="Y200" s="93"/>
      <c r="Z200" s="93"/>
      <c r="AA200" s="93"/>
      <c r="AB200" s="93"/>
      <c r="AC200" s="93">
        <v>1</v>
      </c>
      <c r="AD200" s="93">
        <v>1</v>
      </c>
      <c r="AE200" s="93"/>
      <c r="AF200" s="93"/>
      <c r="AG200" s="93"/>
      <c r="AH200" s="93"/>
      <c r="AI200" s="93"/>
      <c r="AJ200" s="93"/>
      <c r="AK200" s="93"/>
      <c r="AL200" s="93"/>
      <c r="AM200" s="93"/>
      <c r="AN200" s="93"/>
      <c r="AO200" s="93"/>
      <c r="AP200" s="93"/>
      <c r="AQ200" s="93"/>
      <c r="AR200" s="93"/>
      <c r="AS200" s="94" t="s">
        <v>1624</v>
      </c>
      <c r="AT200" s="90" t="s">
        <v>1029</v>
      </c>
      <c r="AU200" s="32"/>
      <c r="AV200" s="32"/>
      <c r="AW200" s="32"/>
      <c r="AX200" s="32"/>
      <c r="AY200" s="32"/>
    </row>
    <row r="201" spans="1:51" x14ac:dyDescent="0.2">
      <c r="A201" s="144">
        <f t="shared" si="12"/>
        <v>36</v>
      </c>
      <c r="B201" s="84" t="s">
        <v>1624</v>
      </c>
      <c r="C201" s="85" t="s">
        <v>1030</v>
      </c>
      <c r="D201" s="86" t="s">
        <v>1879</v>
      </c>
      <c r="E201" s="87">
        <f t="shared" si="13"/>
        <v>27280</v>
      </c>
      <c r="F201" s="95">
        <f t="shared" si="10"/>
        <v>12</v>
      </c>
      <c r="G201" s="145">
        <f t="shared" si="11"/>
        <v>10</v>
      </c>
      <c r="H201" s="147">
        <f t="shared" si="14"/>
        <v>10</v>
      </c>
      <c r="I201" s="89">
        <v>1</v>
      </c>
      <c r="J201" s="88"/>
      <c r="K201" s="89"/>
      <c r="L201" s="88"/>
      <c r="M201" s="89">
        <v>9</v>
      </c>
      <c r="N201" s="88"/>
      <c r="O201" s="89"/>
      <c r="P201" s="88"/>
      <c r="Q201" s="89"/>
      <c r="R201" s="88"/>
      <c r="S201" s="89"/>
      <c r="T201" s="88">
        <v>1</v>
      </c>
      <c r="U201" s="89"/>
      <c r="V201" s="88"/>
      <c r="W201" s="89"/>
      <c r="X201" s="88"/>
      <c r="Y201" s="89"/>
      <c r="Z201" s="88">
        <v>1</v>
      </c>
      <c r="AA201" s="89"/>
      <c r="AB201" s="88"/>
      <c r="AC201" s="89"/>
      <c r="AD201" s="88"/>
      <c r="AE201" s="89"/>
      <c r="AF201" s="88"/>
      <c r="AG201" s="89"/>
      <c r="AH201" s="88"/>
      <c r="AI201" s="89"/>
      <c r="AJ201" s="88"/>
      <c r="AK201" s="89"/>
      <c r="AL201" s="88"/>
      <c r="AM201" s="89"/>
      <c r="AN201" s="88"/>
      <c r="AO201" s="89"/>
      <c r="AP201" s="88"/>
      <c r="AQ201" s="89"/>
      <c r="AR201" s="88"/>
      <c r="AS201" s="84" t="s">
        <v>1624</v>
      </c>
      <c r="AT201" s="85" t="s">
        <v>1030</v>
      </c>
      <c r="AU201" s="32"/>
      <c r="AV201" s="32"/>
      <c r="AW201" s="32"/>
      <c r="AX201" s="32"/>
      <c r="AY201" s="32"/>
    </row>
    <row r="202" spans="1:51" x14ac:dyDescent="0.2">
      <c r="A202" s="144">
        <f t="shared" si="12"/>
        <v>36</v>
      </c>
      <c r="B202" s="94" t="s">
        <v>1624</v>
      </c>
      <c r="C202" s="90" t="s">
        <v>1880</v>
      </c>
      <c r="D202" s="91" t="s">
        <v>2205</v>
      </c>
      <c r="E202" s="92">
        <f t="shared" si="13"/>
        <v>25760</v>
      </c>
      <c r="F202" s="96">
        <f t="shared" si="10"/>
        <v>12</v>
      </c>
      <c r="G202" s="145">
        <f t="shared" si="11"/>
        <v>10</v>
      </c>
      <c r="H202" s="147">
        <f t="shared" si="14"/>
        <v>10</v>
      </c>
      <c r="I202" s="93">
        <v>1</v>
      </c>
      <c r="J202" s="93"/>
      <c r="K202" s="93"/>
      <c r="L202" s="93"/>
      <c r="M202" s="93">
        <v>9</v>
      </c>
      <c r="N202" s="93"/>
      <c r="O202" s="93"/>
      <c r="P202" s="93"/>
      <c r="Q202" s="93"/>
      <c r="R202" s="93"/>
      <c r="S202" s="93"/>
      <c r="T202" s="93"/>
      <c r="U202" s="93"/>
      <c r="V202" s="93"/>
      <c r="W202" s="93"/>
      <c r="X202" s="93"/>
      <c r="Y202" s="93"/>
      <c r="Z202" s="93"/>
      <c r="AA202" s="93"/>
      <c r="AB202" s="93"/>
      <c r="AC202" s="93"/>
      <c r="AD202" s="93"/>
      <c r="AE202" s="93"/>
      <c r="AF202" s="93"/>
      <c r="AG202" s="93"/>
      <c r="AH202" s="93">
        <v>1</v>
      </c>
      <c r="AI202" s="93">
        <v>1</v>
      </c>
      <c r="AJ202" s="93"/>
      <c r="AK202" s="93"/>
      <c r="AL202" s="93"/>
      <c r="AM202" s="93"/>
      <c r="AN202" s="93"/>
      <c r="AO202" s="93"/>
      <c r="AP202" s="93"/>
      <c r="AQ202" s="93"/>
      <c r="AR202" s="93"/>
      <c r="AS202" s="94" t="s">
        <v>1624</v>
      </c>
      <c r="AT202" s="90" t="s">
        <v>1031</v>
      </c>
      <c r="AU202" s="32"/>
      <c r="AV202" s="32"/>
      <c r="AW202" s="32"/>
      <c r="AX202" s="32"/>
      <c r="AY202" s="32"/>
    </row>
    <row r="203" spans="1:51" x14ac:dyDescent="0.2">
      <c r="A203" s="144">
        <f t="shared" si="12"/>
        <v>36</v>
      </c>
      <c r="B203" s="84" t="s">
        <v>1624</v>
      </c>
      <c r="C203" s="85" t="s">
        <v>684</v>
      </c>
      <c r="D203" s="86" t="s">
        <v>1881</v>
      </c>
      <c r="E203" s="87">
        <f t="shared" si="13"/>
        <v>24040</v>
      </c>
      <c r="F203" s="95">
        <f t="shared" si="10"/>
        <v>12</v>
      </c>
      <c r="G203" s="145">
        <f t="shared" si="11"/>
        <v>10</v>
      </c>
      <c r="H203" s="147">
        <f t="shared" si="14"/>
        <v>10</v>
      </c>
      <c r="I203" s="89">
        <v>1</v>
      </c>
      <c r="J203" s="88"/>
      <c r="K203" s="89"/>
      <c r="L203" s="88"/>
      <c r="M203" s="89">
        <v>9</v>
      </c>
      <c r="N203" s="88"/>
      <c r="O203" s="89"/>
      <c r="P203" s="88"/>
      <c r="Q203" s="89"/>
      <c r="R203" s="88"/>
      <c r="S203" s="89"/>
      <c r="T203" s="88"/>
      <c r="U203" s="89"/>
      <c r="V203" s="88"/>
      <c r="W203" s="89"/>
      <c r="X203" s="88"/>
      <c r="Y203" s="89"/>
      <c r="Z203" s="88"/>
      <c r="AA203" s="89"/>
      <c r="AB203" s="88"/>
      <c r="AC203" s="89"/>
      <c r="AD203" s="88"/>
      <c r="AE203" s="89"/>
      <c r="AF203" s="88"/>
      <c r="AG203" s="89"/>
      <c r="AH203" s="88"/>
      <c r="AI203" s="89"/>
      <c r="AJ203" s="88"/>
      <c r="AK203" s="89"/>
      <c r="AL203" s="88"/>
      <c r="AM203" s="89"/>
      <c r="AN203" s="88"/>
      <c r="AO203" s="89"/>
      <c r="AP203" s="88"/>
      <c r="AQ203" s="89">
        <v>1</v>
      </c>
      <c r="AR203" s="88">
        <v>1</v>
      </c>
      <c r="AS203" s="84" t="s">
        <v>1624</v>
      </c>
      <c r="AT203" s="85" t="s">
        <v>684</v>
      </c>
      <c r="AU203" s="32"/>
      <c r="AV203" s="32"/>
      <c r="AW203" s="32"/>
      <c r="AX203" s="32"/>
      <c r="AY203" s="32"/>
    </row>
    <row r="204" spans="1:51" x14ac:dyDescent="0.2">
      <c r="A204" s="144">
        <f t="shared" si="12"/>
        <v>36</v>
      </c>
      <c r="B204" s="94" t="s">
        <v>1624</v>
      </c>
      <c r="C204" s="90" t="s">
        <v>685</v>
      </c>
      <c r="D204" s="91" t="s">
        <v>1882</v>
      </c>
      <c r="E204" s="92">
        <f t="shared" si="13"/>
        <v>26230</v>
      </c>
      <c r="F204" s="96">
        <f t="shared" si="10"/>
        <v>12</v>
      </c>
      <c r="G204" s="145">
        <f t="shared" si="11"/>
        <v>10</v>
      </c>
      <c r="H204" s="147">
        <f t="shared" si="14"/>
        <v>10</v>
      </c>
      <c r="I204" s="93">
        <v>1</v>
      </c>
      <c r="J204" s="93"/>
      <c r="K204" s="93"/>
      <c r="L204" s="93"/>
      <c r="M204" s="93">
        <v>9</v>
      </c>
      <c r="N204" s="93"/>
      <c r="O204" s="93"/>
      <c r="P204" s="93"/>
      <c r="Q204" s="93"/>
      <c r="R204" s="93"/>
      <c r="S204" s="93"/>
      <c r="T204" s="93"/>
      <c r="U204" s="93"/>
      <c r="V204" s="93"/>
      <c r="W204" s="93"/>
      <c r="X204" s="93"/>
      <c r="Y204" s="93"/>
      <c r="Z204" s="93"/>
      <c r="AA204" s="93"/>
      <c r="AB204" s="93"/>
      <c r="AC204" s="93"/>
      <c r="AD204" s="93"/>
      <c r="AE204" s="93"/>
      <c r="AF204" s="93"/>
      <c r="AG204" s="93"/>
      <c r="AH204" s="93">
        <v>1</v>
      </c>
      <c r="AI204" s="93"/>
      <c r="AJ204" s="93"/>
      <c r="AK204" s="93"/>
      <c r="AL204" s="93"/>
      <c r="AM204" s="93"/>
      <c r="AN204" s="93">
        <v>1</v>
      </c>
      <c r="AO204" s="93"/>
      <c r="AP204" s="93"/>
      <c r="AQ204" s="93"/>
      <c r="AR204" s="93"/>
      <c r="AS204" s="94" t="s">
        <v>1624</v>
      </c>
      <c r="AT204" s="90" t="s">
        <v>685</v>
      </c>
      <c r="AU204" s="32"/>
      <c r="AV204" s="32"/>
      <c r="AW204" s="32"/>
      <c r="AX204" s="32"/>
      <c r="AY204" s="32"/>
    </row>
    <row r="205" spans="1:51" x14ac:dyDescent="0.2">
      <c r="A205" s="144">
        <f t="shared" si="12"/>
        <v>37</v>
      </c>
      <c r="B205" s="84" t="s">
        <v>1624</v>
      </c>
      <c r="C205" s="85" t="s">
        <v>686</v>
      </c>
      <c r="D205" s="86" t="s">
        <v>1883</v>
      </c>
      <c r="E205" s="87">
        <f t="shared" si="13"/>
        <v>26810</v>
      </c>
      <c r="F205" s="95">
        <f t="shared" ref="F205:F268" si="15">SUM(I205:AR205)</f>
        <v>12</v>
      </c>
      <c r="G205" s="145">
        <f t="shared" ref="G205:G268" si="16">SUM(I205:P205)</f>
        <v>10</v>
      </c>
      <c r="H205" s="147">
        <f t="shared" si="14"/>
        <v>10</v>
      </c>
      <c r="I205" s="89"/>
      <c r="J205" s="88">
        <v>1</v>
      </c>
      <c r="K205" s="89"/>
      <c r="L205" s="88"/>
      <c r="M205" s="89">
        <v>9</v>
      </c>
      <c r="N205" s="88"/>
      <c r="O205" s="89"/>
      <c r="P205" s="88"/>
      <c r="Q205" s="89"/>
      <c r="R205" s="88"/>
      <c r="S205" s="89"/>
      <c r="T205" s="88">
        <v>1</v>
      </c>
      <c r="U205" s="89">
        <v>1</v>
      </c>
      <c r="V205" s="88"/>
      <c r="W205" s="89"/>
      <c r="X205" s="88"/>
      <c r="Y205" s="89"/>
      <c r="Z205" s="88"/>
      <c r="AA205" s="89"/>
      <c r="AB205" s="88"/>
      <c r="AC205" s="89"/>
      <c r="AD205" s="88"/>
      <c r="AE205" s="89"/>
      <c r="AF205" s="88"/>
      <c r="AG205" s="89"/>
      <c r="AH205" s="88"/>
      <c r="AI205" s="89"/>
      <c r="AJ205" s="88"/>
      <c r="AK205" s="89"/>
      <c r="AL205" s="88"/>
      <c r="AM205" s="89"/>
      <c r="AN205" s="88"/>
      <c r="AO205" s="89"/>
      <c r="AP205" s="88"/>
      <c r="AQ205" s="89"/>
      <c r="AR205" s="88"/>
      <c r="AS205" s="84" t="s">
        <v>1624</v>
      </c>
      <c r="AT205" s="85" t="s">
        <v>686</v>
      </c>
      <c r="AU205" s="32"/>
      <c r="AV205" s="32"/>
      <c r="AW205" s="32"/>
      <c r="AX205" s="32"/>
      <c r="AY205" s="32"/>
    </row>
    <row r="206" spans="1:51" x14ac:dyDescent="0.2">
      <c r="A206" s="144">
        <f t="shared" ref="A206:A269" si="17">I206*I$2+J206*J$2+K206*K$2+L206*L$2+M206*M$2</f>
        <v>37</v>
      </c>
      <c r="B206" s="94" t="s">
        <v>1624</v>
      </c>
      <c r="C206" s="90" t="s">
        <v>688</v>
      </c>
      <c r="D206" s="91" t="s">
        <v>1884</v>
      </c>
      <c r="E206" s="92">
        <f t="shared" ref="E206:E269" si="18">I206*I$4+J206*J$4+K206*K$4+L206*L$4+M206*M$4+N206*N$4+O206*O$4+P206*P$4+Q206*Q$4+R206*R$4+S206*S$4+T206*T$4+U206*U$4+V206*V$4+W206*W$4+X206*X$4+Y206*Y$4+Z206*Z$4+AA206*AA$4+AB206*AB$4+AD206*AD$4+AE206*AE$4+AF206*AF$4+AG206*AG$4+AH206*AH$4+AI206*AI$4+AJ206*AJ$4+AK206*AK$4+AL206*AL$4+AM206*AM$4+AN206*AN$4+AO206*AO$4+AP206*AP$4+AR206*AR$4</f>
        <v>24820</v>
      </c>
      <c r="F206" s="96">
        <f t="shared" si="15"/>
        <v>12</v>
      </c>
      <c r="G206" s="145">
        <f t="shared" si="16"/>
        <v>10</v>
      </c>
      <c r="H206" s="147">
        <f t="shared" ref="H206:H269" si="19">Q206*Q$2+R206*R$2+S206*S$2+T206*T$2+U206*U$2+V206*V$2+W206*W$2+X206*X$2+Y206*Y$2+Z206*Z$2+AA206*AA$2+AB206*AB$2+AC206*AC$2+AD206*AD$2+AE206*AE$2+AF206*AF$2+AG206*AG$2+AH206*AH$2+AI206*AI$2+AJ206*AJ$2+AK206*AK$2+AL206*AL$2+AM206*AM$2+AN206*AN$2+AO206*AO$2+AP206*AP$2+AQ206*AQ$2+AR206*AR$2</f>
        <v>10</v>
      </c>
      <c r="I206" s="93"/>
      <c r="J206" s="93">
        <v>1</v>
      </c>
      <c r="K206" s="93"/>
      <c r="L206" s="93"/>
      <c r="M206" s="93">
        <v>9</v>
      </c>
      <c r="N206" s="93"/>
      <c r="O206" s="93"/>
      <c r="P206" s="93"/>
      <c r="Q206" s="93"/>
      <c r="R206" s="93"/>
      <c r="S206" s="93"/>
      <c r="T206" s="93"/>
      <c r="U206" s="93"/>
      <c r="V206" s="93"/>
      <c r="W206" s="93"/>
      <c r="X206" s="93"/>
      <c r="Y206" s="93"/>
      <c r="Z206" s="93"/>
      <c r="AA206" s="93"/>
      <c r="AB206" s="93"/>
      <c r="AC206" s="93">
        <v>1</v>
      </c>
      <c r="AD206" s="93">
        <v>1</v>
      </c>
      <c r="AE206" s="93"/>
      <c r="AF206" s="93"/>
      <c r="AG206" s="93"/>
      <c r="AH206" s="93"/>
      <c r="AI206" s="93"/>
      <c r="AJ206" s="93"/>
      <c r="AK206" s="93"/>
      <c r="AL206" s="93"/>
      <c r="AM206" s="93"/>
      <c r="AN206" s="93"/>
      <c r="AO206" s="93"/>
      <c r="AP206" s="93"/>
      <c r="AQ206" s="93"/>
      <c r="AR206" s="93"/>
      <c r="AS206" s="94" t="s">
        <v>1624</v>
      </c>
      <c r="AT206" s="90" t="s">
        <v>688</v>
      </c>
      <c r="AU206" s="32"/>
      <c r="AV206" s="32"/>
      <c r="AW206" s="32"/>
      <c r="AX206" s="32"/>
      <c r="AY206" s="32"/>
    </row>
    <row r="207" spans="1:51" x14ac:dyDescent="0.2">
      <c r="A207" s="144">
        <f t="shared" si="17"/>
        <v>37</v>
      </c>
      <c r="B207" s="84" t="s">
        <v>1624</v>
      </c>
      <c r="C207" s="85" t="s">
        <v>689</v>
      </c>
      <c r="D207" s="86" t="s">
        <v>1885</v>
      </c>
      <c r="E207" s="87">
        <f t="shared" si="18"/>
        <v>27430</v>
      </c>
      <c r="F207" s="95">
        <f t="shared" si="15"/>
        <v>12</v>
      </c>
      <c r="G207" s="145">
        <f t="shared" si="16"/>
        <v>10</v>
      </c>
      <c r="H207" s="147">
        <f t="shared" si="19"/>
        <v>10</v>
      </c>
      <c r="I207" s="89"/>
      <c r="J207" s="88">
        <v>1</v>
      </c>
      <c r="K207" s="89"/>
      <c r="L207" s="88"/>
      <c r="M207" s="89">
        <v>9</v>
      </c>
      <c r="N207" s="88"/>
      <c r="O207" s="89"/>
      <c r="P207" s="88"/>
      <c r="Q207" s="89"/>
      <c r="R207" s="88"/>
      <c r="S207" s="89"/>
      <c r="T207" s="88">
        <v>1</v>
      </c>
      <c r="U207" s="89"/>
      <c r="V207" s="88"/>
      <c r="W207" s="89"/>
      <c r="X207" s="88"/>
      <c r="Y207" s="89"/>
      <c r="Z207" s="88">
        <v>1</v>
      </c>
      <c r="AA207" s="89"/>
      <c r="AB207" s="88"/>
      <c r="AC207" s="89"/>
      <c r="AD207" s="88"/>
      <c r="AE207" s="89"/>
      <c r="AF207" s="88"/>
      <c r="AG207" s="89"/>
      <c r="AH207" s="88"/>
      <c r="AI207" s="89"/>
      <c r="AJ207" s="88"/>
      <c r="AK207" s="89"/>
      <c r="AL207" s="88"/>
      <c r="AM207" s="89"/>
      <c r="AN207" s="88"/>
      <c r="AO207" s="89"/>
      <c r="AP207" s="88"/>
      <c r="AQ207" s="89"/>
      <c r="AR207" s="88"/>
      <c r="AS207" s="84" t="s">
        <v>1624</v>
      </c>
      <c r="AT207" s="85" t="s">
        <v>689</v>
      </c>
      <c r="AU207" s="32"/>
      <c r="AV207" s="32"/>
      <c r="AW207" s="32"/>
      <c r="AX207" s="32"/>
      <c r="AY207" s="32"/>
    </row>
    <row r="208" spans="1:51" x14ac:dyDescent="0.2">
      <c r="A208" s="144">
        <f t="shared" si="17"/>
        <v>37</v>
      </c>
      <c r="B208" s="94" t="s">
        <v>1624</v>
      </c>
      <c r="C208" s="90" t="s">
        <v>1886</v>
      </c>
      <c r="D208" s="91" t="s">
        <v>2206</v>
      </c>
      <c r="E208" s="92">
        <f t="shared" si="18"/>
        <v>25910</v>
      </c>
      <c r="F208" s="96">
        <f t="shared" si="15"/>
        <v>12</v>
      </c>
      <c r="G208" s="145">
        <f t="shared" si="16"/>
        <v>10</v>
      </c>
      <c r="H208" s="147">
        <f t="shared" si="19"/>
        <v>10</v>
      </c>
      <c r="I208" s="93"/>
      <c r="J208" s="93">
        <v>1</v>
      </c>
      <c r="K208" s="93"/>
      <c r="L208" s="93"/>
      <c r="M208" s="93">
        <v>9</v>
      </c>
      <c r="N208" s="93"/>
      <c r="O208" s="93"/>
      <c r="P208" s="93"/>
      <c r="Q208" s="93"/>
      <c r="R208" s="93"/>
      <c r="S208" s="93"/>
      <c r="T208" s="93"/>
      <c r="U208" s="93"/>
      <c r="V208" s="93"/>
      <c r="W208" s="93"/>
      <c r="X208" s="93"/>
      <c r="Y208" s="93"/>
      <c r="Z208" s="93"/>
      <c r="AA208" s="93"/>
      <c r="AB208" s="93"/>
      <c r="AC208" s="93"/>
      <c r="AD208" s="93"/>
      <c r="AE208" s="93"/>
      <c r="AF208" s="93"/>
      <c r="AG208" s="93"/>
      <c r="AH208" s="93">
        <v>1</v>
      </c>
      <c r="AI208" s="93">
        <v>1</v>
      </c>
      <c r="AJ208" s="93"/>
      <c r="AK208" s="93"/>
      <c r="AL208" s="93"/>
      <c r="AM208" s="93"/>
      <c r="AN208" s="93"/>
      <c r="AO208" s="93"/>
      <c r="AP208" s="93"/>
      <c r="AQ208" s="93"/>
      <c r="AR208" s="93"/>
      <c r="AS208" s="94" t="s">
        <v>1624</v>
      </c>
      <c r="AT208" s="90" t="s">
        <v>690</v>
      </c>
      <c r="AU208" s="32"/>
      <c r="AV208" s="32"/>
      <c r="AW208" s="32"/>
      <c r="AX208" s="32"/>
      <c r="AY208" s="32"/>
    </row>
    <row r="209" spans="1:51" x14ac:dyDescent="0.2">
      <c r="A209" s="144">
        <f t="shared" si="17"/>
        <v>37</v>
      </c>
      <c r="B209" s="84" t="s">
        <v>1624</v>
      </c>
      <c r="C209" s="85" t="s">
        <v>692</v>
      </c>
      <c r="D209" s="86" t="s">
        <v>1887</v>
      </c>
      <c r="E209" s="87">
        <f t="shared" si="18"/>
        <v>24190</v>
      </c>
      <c r="F209" s="95">
        <f t="shared" si="15"/>
        <v>12</v>
      </c>
      <c r="G209" s="145">
        <f t="shared" si="16"/>
        <v>10</v>
      </c>
      <c r="H209" s="147">
        <f t="shared" si="19"/>
        <v>10</v>
      </c>
      <c r="I209" s="89"/>
      <c r="J209" s="88">
        <v>1</v>
      </c>
      <c r="K209" s="89"/>
      <c r="L209" s="88"/>
      <c r="M209" s="89">
        <v>9</v>
      </c>
      <c r="N209" s="88"/>
      <c r="O209" s="89"/>
      <c r="P209" s="88"/>
      <c r="Q209" s="89"/>
      <c r="R209" s="88"/>
      <c r="S209" s="89"/>
      <c r="T209" s="88"/>
      <c r="U209" s="89"/>
      <c r="V209" s="88"/>
      <c r="W209" s="89"/>
      <c r="X209" s="88"/>
      <c r="Y209" s="89"/>
      <c r="Z209" s="88"/>
      <c r="AA209" s="89"/>
      <c r="AB209" s="88"/>
      <c r="AC209" s="89"/>
      <c r="AD209" s="88"/>
      <c r="AE209" s="89"/>
      <c r="AF209" s="88"/>
      <c r="AG209" s="89"/>
      <c r="AH209" s="88"/>
      <c r="AI209" s="89"/>
      <c r="AJ209" s="88"/>
      <c r="AK209" s="89"/>
      <c r="AL209" s="88"/>
      <c r="AM209" s="89"/>
      <c r="AN209" s="88"/>
      <c r="AO209" s="89"/>
      <c r="AP209" s="88"/>
      <c r="AQ209" s="89">
        <v>1</v>
      </c>
      <c r="AR209" s="88">
        <v>1</v>
      </c>
      <c r="AS209" s="84" t="s">
        <v>1624</v>
      </c>
      <c r="AT209" s="85" t="s">
        <v>692</v>
      </c>
      <c r="AU209" s="32"/>
      <c r="AV209" s="32"/>
      <c r="AW209" s="32"/>
      <c r="AX209" s="32"/>
      <c r="AY209" s="32"/>
    </row>
    <row r="210" spans="1:51" x14ac:dyDescent="0.2">
      <c r="A210" s="144">
        <f t="shared" si="17"/>
        <v>37</v>
      </c>
      <c r="B210" s="94" t="s">
        <v>1624</v>
      </c>
      <c r="C210" s="90" t="s">
        <v>693</v>
      </c>
      <c r="D210" s="91" t="s">
        <v>1888</v>
      </c>
      <c r="E210" s="92">
        <f t="shared" si="18"/>
        <v>26380</v>
      </c>
      <c r="F210" s="96">
        <f t="shared" si="15"/>
        <v>12</v>
      </c>
      <c r="G210" s="145">
        <f t="shared" si="16"/>
        <v>10</v>
      </c>
      <c r="H210" s="147">
        <f t="shared" si="19"/>
        <v>10</v>
      </c>
      <c r="I210" s="93"/>
      <c r="J210" s="93">
        <v>1</v>
      </c>
      <c r="K210" s="93"/>
      <c r="L210" s="93"/>
      <c r="M210" s="93">
        <v>9</v>
      </c>
      <c r="N210" s="93"/>
      <c r="O210" s="93"/>
      <c r="P210" s="93"/>
      <c r="Q210" s="93"/>
      <c r="R210" s="93"/>
      <c r="S210" s="93"/>
      <c r="T210" s="93"/>
      <c r="U210" s="93"/>
      <c r="V210" s="93"/>
      <c r="W210" s="93"/>
      <c r="X210" s="93"/>
      <c r="Y210" s="93"/>
      <c r="Z210" s="93"/>
      <c r="AA210" s="93"/>
      <c r="AB210" s="93"/>
      <c r="AC210" s="93"/>
      <c r="AD210" s="93"/>
      <c r="AE210" s="93"/>
      <c r="AF210" s="93"/>
      <c r="AG210" s="93"/>
      <c r="AH210" s="93">
        <v>1</v>
      </c>
      <c r="AI210" s="93"/>
      <c r="AJ210" s="93"/>
      <c r="AK210" s="93"/>
      <c r="AL210" s="93"/>
      <c r="AM210" s="93"/>
      <c r="AN210" s="93">
        <v>1</v>
      </c>
      <c r="AO210" s="93"/>
      <c r="AP210" s="93"/>
      <c r="AQ210" s="93"/>
      <c r="AR210" s="93"/>
      <c r="AS210" s="94" t="s">
        <v>1624</v>
      </c>
      <c r="AT210" s="90" t="s">
        <v>693</v>
      </c>
      <c r="AU210" s="32"/>
      <c r="AV210" s="32"/>
      <c r="AW210" s="32"/>
      <c r="AX210" s="32"/>
      <c r="AY210" s="32"/>
    </row>
    <row r="211" spans="1:51" x14ac:dyDescent="0.2">
      <c r="A211" s="144">
        <f t="shared" si="17"/>
        <v>38</v>
      </c>
      <c r="B211" s="84" t="s">
        <v>1624</v>
      </c>
      <c r="C211" s="85" t="s">
        <v>694</v>
      </c>
      <c r="D211" s="86" t="s">
        <v>1889</v>
      </c>
      <c r="E211" s="87">
        <f t="shared" si="18"/>
        <v>30000</v>
      </c>
      <c r="F211" s="95">
        <f t="shared" si="15"/>
        <v>14</v>
      </c>
      <c r="G211" s="145">
        <f t="shared" si="16"/>
        <v>12</v>
      </c>
      <c r="H211" s="147">
        <f t="shared" si="19"/>
        <v>12</v>
      </c>
      <c r="I211" s="89">
        <v>1</v>
      </c>
      <c r="J211" s="88"/>
      <c r="K211" s="89">
        <v>1</v>
      </c>
      <c r="L211" s="88"/>
      <c r="M211" s="88">
        <v>9</v>
      </c>
      <c r="N211" s="88">
        <v>1</v>
      </c>
      <c r="O211" s="89"/>
      <c r="P211" s="88"/>
      <c r="Q211" s="89"/>
      <c r="R211" s="88"/>
      <c r="S211" s="89"/>
      <c r="T211" s="88"/>
      <c r="U211" s="89">
        <v>2</v>
      </c>
      <c r="V211" s="88"/>
      <c r="W211" s="89"/>
      <c r="X211" s="88"/>
      <c r="Y211" s="89"/>
      <c r="Z211" s="88"/>
      <c r="AA211" s="89"/>
      <c r="AB211" s="88"/>
      <c r="AC211" s="89"/>
      <c r="AD211" s="88"/>
      <c r="AE211" s="89"/>
      <c r="AF211" s="88"/>
      <c r="AG211" s="89"/>
      <c r="AH211" s="88"/>
      <c r="AI211" s="89"/>
      <c r="AJ211" s="88"/>
      <c r="AK211" s="89"/>
      <c r="AL211" s="88"/>
      <c r="AM211" s="89"/>
      <c r="AN211" s="88"/>
      <c r="AO211" s="89"/>
      <c r="AP211" s="88"/>
      <c r="AQ211" s="89"/>
      <c r="AR211" s="88"/>
      <c r="AS211" s="84" t="s">
        <v>1624</v>
      </c>
      <c r="AT211" s="85" t="s">
        <v>694</v>
      </c>
      <c r="AU211" s="32"/>
      <c r="AV211" s="32"/>
      <c r="AW211" s="32"/>
      <c r="AX211" s="32"/>
      <c r="AY211" s="32"/>
    </row>
    <row r="212" spans="1:51" x14ac:dyDescent="0.2">
      <c r="A212" s="144">
        <f t="shared" si="17"/>
        <v>38</v>
      </c>
      <c r="B212" s="94" t="s">
        <v>1624</v>
      </c>
      <c r="C212" s="90" t="s">
        <v>1890</v>
      </c>
      <c r="D212" s="91" t="s">
        <v>2207</v>
      </c>
      <c r="E212" s="92">
        <f t="shared" si="18"/>
        <v>30620</v>
      </c>
      <c r="F212" s="96">
        <f t="shared" si="15"/>
        <v>14</v>
      </c>
      <c r="G212" s="145">
        <f t="shared" si="16"/>
        <v>12</v>
      </c>
      <c r="H212" s="147">
        <f t="shared" si="19"/>
        <v>12</v>
      </c>
      <c r="I212" s="93">
        <v>1</v>
      </c>
      <c r="J212" s="93"/>
      <c r="K212" s="93">
        <v>1</v>
      </c>
      <c r="L212" s="93"/>
      <c r="M212" s="93">
        <v>9</v>
      </c>
      <c r="N212" s="93">
        <v>1</v>
      </c>
      <c r="O212" s="93"/>
      <c r="P212" s="93"/>
      <c r="Q212" s="93"/>
      <c r="R212" s="93"/>
      <c r="S212" s="93"/>
      <c r="T212" s="93"/>
      <c r="U212" s="93">
        <v>1</v>
      </c>
      <c r="V212" s="93"/>
      <c r="W212" s="93"/>
      <c r="X212" s="93"/>
      <c r="Y212" s="93"/>
      <c r="Z212" s="93"/>
      <c r="AA212" s="93"/>
      <c r="AB212" s="93"/>
      <c r="AC212" s="93"/>
      <c r="AD212" s="93">
        <v>1</v>
      </c>
      <c r="AE212" s="93"/>
      <c r="AF212" s="93"/>
      <c r="AG212" s="93"/>
      <c r="AH212" s="93"/>
      <c r="AI212" s="93"/>
      <c r="AJ212" s="93"/>
      <c r="AK212" s="93"/>
      <c r="AL212" s="93"/>
      <c r="AM212" s="93"/>
      <c r="AN212" s="93"/>
      <c r="AO212" s="93"/>
      <c r="AP212" s="93"/>
      <c r="AQ212" s="93"/>
      <c r="AR212" s="93"/>
      <c r="AS212" s="94" t="s">
        <v>1624</v>
      </c>
      <c r="AT212" s="90" t="s">
        <v>696</v>
      </c>
      <c r="AU212" s="32"/>
      <c r="AV212" s="32"/>
      <c r="AW212" s="32"/>
      <c r="AX212" s="32"/>
      <c r="AY212" s="32"/>
    </row>
    <row r="213" spans="1:51" x14ac:dyDescent="0.2">
      <c r="A213" s="144">
        <f t="shared" si="17"/>
        <v>38</v>
      </c>
      <c r="B213" s="84" t="s">
        <v>1624</v>
      </c>
      <c r="C213" s="85" t="s">
        <v>1891</v>
      </c>
      <c r="D213" s="86" t="s">
        <v>2208</v>
      </c>
      <c r="E213" s="87">
        <f t="shared" si="18"/>
        <v>29040</v>
      </c>
      <c r="F213" s="95">
        <f t="shared" si="15"/>
        <v>14</v>
      </c>
      <c r="G213" s="145">
        <f t="shared" si="16"/>
        <v>12</v>
      </c>
      <c r="H213" s="147">
        <f t="shared" si="19"/>
        <v>12</v>
      </c>
      <c r="I213" s="89">
        <v>1</v>
      </c>
      <c r="J213" s="88"/>
      <c r="K213" s="89">
        <v>1</v>
      </c>
      <c r="L213" s="88"/>
      <c r="M213" s="88">
        <v>9</v>
      </c>
      <c r="N213" s="88">
        <v>1</v>
      </c>
      <c r="O213" s="89"/>
      <c r="P213" s="88"/>
      <c r="Q213" s="89"/>
      <c r="R213" s="88"/>
      <c r="S213" s="89"/>
      <c r="T213" s="88"/>
      <c r="U213" s="89"/>
      <c r="V213" s="88"/>
      <c r="W213" s="89"/>
      <c r="X213" s="88"/>
      <c r="Y213" s="89"/>
      <c r="Z213" s="88"/>
      <c r="AA213" s="89"/>
      <c r="AB213" s="88"/>
      <c r="AC213" s="89"/>
      <c r="AD213" s="88"/>
      <c r="AE213" s="89"/>
      <c r="AF213" s="88"/>
      <c r="AG213" s="89"/>
      <c r="AH213" s="88"/>
      <c r="AI213" s="89">
        <v>2</v>
      </c>
      <c r="AJ213" s="88"/>
      <c r="AK213" s="89"/>
      <c r="AL213" s="88"/>
      <c r="AM213" s="89"/>
      <c r="AN213" s="88"/>
      <c r="AO213" s="89"/>
      <c r="AP213" s="88"/>
      <c r="AQ213" s="89"/>
      <c r="AR213" s="88"/>
      <c r="AS213" s="84" t="s">
        <v>1624</v>
      </c>
      <c r="AT213" s="85" t="s">
        <v>697</v>
      </c>
      <c r="AU213" s="32"/>
      <c r="AV213" s="32"/>
      <c r="AW213" s="32"/>
      <c r="AX213" s="32"/>
      <c r="AY213" s="32"/>
    </row>
    <row r="214" spans="1:51" x14ac:dyDescent="0.2">
      <c r="A214" s="144">
        <f t="shared" si="17"/>
        <v>38</v>
      </c>
      <c r="B214" s="94" t="s">
        <v>1624</v>
      </c>
      <c r="C214" s="90" t="s">
        <v>1892</v>
      </c>
      <c r="D214" s="91" t="s">
        <v>2209</v>
      </c>
      <c r="E214" s="92">
        <f t="shared" si="18"/>
        <v>29510</v>
      </c>
      <c r="F214" s="96">
        <f t="shared" si="15"/>
        <v>14</v>
      </c>
      <c r="G214" s="145">
        <f t="shared" si="16"/>
        <v>12</v>
      </c>
      <c r="H214" s="147">
        <f t="shared" si="19"/>
        <v>12</v>
      </c>
      <c r="I214" s="93">
        <v>1</v>
      </c>
      <c r="J214" s="93"/>
      <c r="K214" s="93">
        <v>1</v>
      </c>
      <c r="L214" s="93"/>
      <c r="M214" s="93">
        <v>9</v>
      </c>
      <c r="N214" s="93">
        <v>1</v>
      </c>
      <c r="O214" s="93"/>
      <c r="P214" s="93"/>
      <c r="Q214" s="93"/>
      <c r="R214" s="93"/>
      <c r="S214" s="93"/>
      <c r="T214" s="93"/>
      <c r="U214" s="93"/>
      <c r="V214" s="93"/>
      <c r="W214" s="93"/>
      <c r="X214" s="93"/>
      <c r="Y214" s="93"/>
      <c r="Z214" s="93"/>
      <c r="AA214" s="93"/>
      <c r="AB214" s="93"/>
      <c r="AC214" s="93"/>
      <c r="AD214" s="93"/>
      <c r="AE214" s="93"/>
      <c r="AF214" s="93"/>
      <c r="AG214" s="93"/>
      <c r="AH214" s="93"/>
      <c r="AI214" s="93">
        <v>1</v>
      </c>
      <c r="AJ214" s="93"/>
      <c r="AK214" s="93"/>
      <c r="AL214" s="93"/>
      <c r="AM214" s="93"/>
      <c r="AN214" s="93"/>
      <c r="AO214" s="93"/>
      <c r="AP214" s="93"/>
      <c r="AQ214" s="93"/>
      <c r="AR214" s="93">
        <v>1</v>
      </c>
      <c r="AS214" s="94" t="s">
        <v>1624</v>
      </c>
      <c r="AT214" s="90" t="s">
        <v>700</v>
      </c>
      <c r="AU214" s="32"/>
      <c r="AV214" s="32"/>
      <c r="AW214" s="32"/>
      <c r="AX214" s="32"/>
      <c r="AY214" s="32"/>
    </row>
    <row r="215" spans="1:51" x14ac:dyDescent="0.2">
      <c r="A215" s="144">
        <f t="shared" si="17"/>
        <v>39</v>
      </c>
      <c r="B215" s="84" t="s">
        <v>1624</v>
      </c>
      <c r="C215" s="85" t="s">
        <v>701</v>
      </c>
      <c r="D215" s="86" t="s">
        <v>1893</v>
      </c>
      <c r="E215" s="87">
        <f t="shared" si="18"/>
        <v>30030</v>
      </c>
      <c r="F215" s="95">
        <f t="shared" si="15"/>
        <v>14</v>
      </c>
      <c r="G215" s="145">
        <f t="shared" si="16"/>
        <v>12</v>
      </c>
      <c r="H215" s="147">
        <f t="shared" si="19"/>
        <v>12</v>
      </c>
      <c r="I215" s="89">
        <v>1</v>
      </c>
      <c r="J215" s="88"/>
      <c r="K215" s="89"/>
      <c r="L215" s="88">
        <v>1</v>
      </c>
      <c r="M215" s="88">
        <v>9</v>
      </c>
      <c r="N215" s="88">
        <v>1</v>
      </c>
      <c r="O215" s="89"/>
      <c r="P215" s="88"/>
      <c r="Q215" s="89"/>
      <c r="R215" s="88"/>
      <c r="S215" s="89"/>
      <c r="T215" s="88"/>
      <c r="U215" s="89">
        <v>2</v>
      </c>
      <c r="V215" s="88"/>
      <c r="W215" s="89"/>
      <c r="X215" s="88"/>
      <c r="Y215" s="89"/>
      <c r="Z215" s="88"/>
      <c r="AA215" s="89"/>
      <c r="AB215" s="88"/>
      <c r="AC215" s="89"/>
      <c r="AD215" s="88"/>
      <c r="AE215" s="89"/>
      <c r="AF215" s="88"/>
      <c r="AG215" s="89"/>
      <c r="AH215" s="88"/>
      <c r="AI215" s="89"/>
      <c r="AJ215" s="88"/>
      <c r="AK215" s="89"/>
      <c r="AL215" s="88"/>
      <c r="AM215" s="89"/>
      <c r="AN215" s="88"/>
      <c r="AO215" s="89"/>
      <c r="AP215" s="88"/>
      <c r="AQ215" s="89"/>
      <c r="AR215" s="88"/>
      <c r="AS215" s="84" t="s">
        <v>1624</v>
      </c>
      <c r="AT215" s="85" t="s">
        <v>701</v>
      </c>
      <c r="AU215" s="32"/>
      <c r="AV215" s="32"/>
      <c r="AW215" s="32"/>
      <c r="AX215" s="32"/>
      <c r="AY215" s="32"/>
    </row>
    <row r="216" spans="1:51" x14ac:dyDescent="0.2">
      <c r="A216" s="144">
        <f t="shared" si="17"/>
        <v>39</v>
      </c>
      <c r="B216" s="94" t="s">
        <v>1624</v>
      </c>
      <c r="C216" s="90" t="s">
        <v>1894</v>
      </c>
      <c r="D216" s="91" t="s">
        <v>2210</v>
      </c>
      <c r="E216" s="92">
        <f t="shared" si="18"/>
        <v>30650</v>
      </c>
      <c r="F216" s="96">
        <f t="shared" si="15"/>
        <v>14</v>
      </c>
      <c r="G216" s="145">
        <f t="shared" si="16"/>
        <v>12</v>
      </c>
      <c r="H216" s="147">
        <f t="shared" si="19"/>
        <v>12</v>
      </c>
      <c r="I216" s="93">
        <v>1</v>
      </c>
      <c r="J216" s="93"/>
      <c r="K216" s="93"/>
      <c r="L216" s="93">
        <v>1</v>
      </c>
      <c r="M216" s="93">
        <v>9</v>
      </c>
      <c r="N216" s="93">
        <v>1</v>
      </c>
      <c r="O216" s="93"/>
      <c r="P216" s="93"/>
      <c r="Q216" s="93"/>
      <c r="R216" s="93"/>
      <c r="S216" s="93"/>
      <c r="T216" s="93"/>
      <c r="U216" s="93">
        <v>1</v>
      </c>
      <c r="V216" s="93"/>
      <c r="W216" s="93"/>
      <c r="X216" s="93"/>
      <c r="Y216" s="93"/>
      <c r="Z216" s="93"/>
      <c r="AA216" s="93"/>
      <c r="AB216" s="93"/>
      <c r="AC216" s="93"/>
      <c r="AD216" s="93">
        <v>1</v>
      </c>
      <c r="AE216" s="93"/>
      <c r="AF216" s="93"/>
      <c r="AG216" s="93"/>
      <c r="AH216" s="93"/>
      <c r="AI216" s="93"/>
      <c r="AJ216" s="93"/>
      <c r="AK216" s="93"/>
      <c r="AL216" s="93"/>
      <c r="AM216" s="93"/>
      <c r="AN216" s="93"/>
      <c r="AO216" s="93"/>
      <c r="AP216" s="93"/>
      <c r="AQ216" s="93"/>
      <c r="AR216" s="93"/>
      <c r="AS216" s="94" t="s">
        <v>1624</v>
      </c>
      <c r="AT216" s="90" t="s">
        <v>704</v>
      </c>
      <c r="AU216" s="32"/>
      <c r="AV216" s="32"/>
      <c r="AW216" s="32"/>
      <c r="AX216" s="32"/>
      <c r="AY216" s="32"/>
    </row>
    <row r="217" spans="1:51" x14ac:dyDescent="0.2">
      <c r="A217" s="144">
        <f t="shared" si="17"/>
        <v>39</v>
      </c>
      <c r="B217" s="84" t="s">
        <v>1624</v>
      </c>
      <c r="C217" s="85" t="s">
        <v>1895</v>
      </c>
      <c r="D217" s="86" t="s">
        <v>2211</v>
      </c>
      <c r="E217" s="87">
        <f t="shared" si="18"/>
        <v>29070</v>
      </c>
      <c r="F217" s="95">
        <f t="shared" si="15"/>
        <v>14</v>
      </c>
      <c r="G217" s="145">
        <f t="shared" si="16"/>
        <v>12</v>
      </c>
      <c r="H217" s="147">
        <f t="shared" si="19"/>
        <v>12</v>
      </c>
      <c r="I217" s="89">
        <v>1</v>
      </c>
      <c r="J217" s="88"/>
      <c r="K217" s="89"/>
      <c r="L217" s="88">
        <v>1</v>
      </c>
      <c r="M217" s="88">
        <v>9</v>
      </c>
      <c r="N217" s="88">
        <v>1</v>
      </c>
      <c r="O217" s="89"/>
      <c r="P217" s="88"/>
      <c r="Q217" s="89"/>
      <c r="R217" s="88"/>
      <c r="S217" s="89"/>
      <c r="T217" s="88"/>
      <c r="U217" s="89"/>
      <c r="V217" s="88"/>
      <c r="W217" s="89"/>
      <c r="X217" s="88"/>
      <c r="Y217" s="89"/>
      <c r="Z217" s="88"/>
      <c r="AA217" s="89"/>
      <c r="AB217" s="88"/>
      <c r="AC217" s="89"/>
      <c r="AD217" s="88"/>
      <c r="AE217" s="89"/>
      <c r="AF217" s="88"/>
      <c r="AG217" s="89"/>
      <c r="AH217" s="88"/>
      <c r="AI217" s="89">
        <v>2</v>
      </c>
      <c r="AJ217" s="88"/>
      <c r="AK217" s="89"/>
      <c r="AL217" s="88"/>
      <c r="AM217" s="89"/>
      <c r="AN217" s="88"/>
      <c r="AO217" s="89"/>
      <c r="AP217" s="88"/>
      <c r="AQ217" s="89"/>
      <c r="AR217" s="88"/>
      <c r="AS217" s="84" t="s">
        <v>1624</v>
      </c>
      <c r="AT217" s="85" t="s">
        <v>705</v>
      </c>
      <c r="AU217" s="32"/>
      <c r="AV217" s="32"/>
      <c r="AW217" s="32"/>
      <c r="AX217" s="32"/>
      <c r="AY217" s="32"/>
    </row>
    <row r="218" spans="1:51" x14ac:dyDescent="0.2">
      <c r="A218" s="144">
        <f t="shared" si="17"/>
        <v>39</v>
      </c>
      <c r="B218" s="94" t="s">
        <v>1624</v>
      </c>
      <c r="C218" s="90" t="s">
        <v>1896</v>
      </c>
      <c r="D218" s="91" t="s">
        <v>2212</v>
      </c>
      <c r="E218" s="92">
        <f t="shared" si="18"/>
        <v>29540</v>
      </c>
      <c r="F218" s="96">
        <f t="shared" si="15"/>
        <v>14</v>
      </c>
      <c r="G218" s="145">
        <f t="shared" si="16"/>
        <v>12</v>
      </c>
      <c r="H218" s="147">
        <f t="shared" si="19"/>
        <v>12</v>
      </c>
      <c r="I218" s="93">
        <v>1</v>
      </c>
      <c r="J218" s="93"/>
      <c r="K218" s="93"/>
      <c r="L218" s="93">
        <v>1</v>
      </c>
      <c r="M218" s="93">
        <v>9</v>
      </c>
      <c r="N218" s="93">
        <v>1</v>
      </c>
      <c r="O218" s="93"/>
      <c r="P218" s="93"/>
      <c r="Q218" s="93"/>
      <c r="R218" s="93"/>
      <c r="S218" s="93"/>
      <c r="T218" s="93"/>
      <c r="U218" s="93"/>
      <c r="V218" s="93"/>
      <c r="W218" s="93"/>
      <c r="X218" s="93"/>
      <c r="Y218" s="93"/>
      <c r="Z218" s="93"/>
      <c r="AA218" s="93"/>
      <c r="AB218" s="93"/>
      <c r="AC218" s="93"/>
      <c r="AD218" s="93"/>
      <c r="AE218" s="93"/>
      <c r="AF218" s="93"/>
      <c r="AG218" s="93"/>
      <c r="AH218" s="93"/>
      <c r="AI218" s="93">
        <v>1</v>
      </c>
      <c r="AJ218" s="93"/>
      <c r="AK218" s="93"/>
      <c r="AL218" s="93"/>
      <c r="AM218" s="93"/>
      <c r="AN218" s="93"/>
      <c r="AO218" s="93"/>
      <c r="AP218" s="93"/>
      <c r="AQ218" s="93"/>
      <c r="AR218" s="93">
        <v>1</v>
      </c>
      <c r="AS218" s="94" t="s">
        <v>1624</v>
      </c>
      <c r="AT218" s="90" t="s">
        <v>708</v>
      </c>
      <c r="AU218" s="32"/>
      <c r="AV218" s="32"/>
      <c r="AW218" s="32"/>
      <c r="AX218" s="32"/>
      <c r="AY218" s="32"/>
    </row>
    <row r="219" spans="1:51" x14ac:dyDescent="0.2">
      <c r="A219" s="144">
        <f t="shared" si="17"/>
        <v>40</v>
      </c>
      <c r="B219" s="84" t="s">
        <v>1624</v>
      </c>
      <c r="C219" s="85" t="s">
        <v>709</v>
      </c>
      <c r="D219" s="86" t="s">
        <v>1897</v>
      </c>
      <c r="E219" s="87">
        <f t="shared" si="18"/>
        <v>30050</v>
      </c>
      <c r="F219" s="95">
        <f t="shared" si="15"/>
        <v>14</v>
      </c>
      <c r="G219" s="145">
        <f t="shared" si="16"/>
        <v>12</v>
      </c>
      <c r="H219" s="147">
        <f t="shared" si="19"/>
        <v>12</v>
      </c>
      <c r="I219" s="89">
        <v>1</v>
      </c>
      <c r="J219" s="88"/>
      <c r="K219" s="89"/>
      <c r="L219" s="88"/>
      <c r="M219" s="88">
        <v>10</v>
      </c>
      <c r="N219" s="88">
        <v>1</v>
      </c>
      <c r="O219" s="89"/>
      <c r="P219" s="88"/>
      <c r="Q219" s="89"/>
      <c r="R219" s="88"/>
      <c r="S219" s="89"/>
      <c r="T219" s="88"/>
      <c r="U219" s="89">
        <v>2</v>
      </c>
      <c r="V219" s="88"/>
      <c r="W219" s="89"/>
      <c r="X219" s="88"/>
      <c r="Y219" s="89"/>
      <c r="Z219" s="88"/>
      <c r="AA219" s="89"/>
      <c r="AB219" s="88"/>
      <c r="AC219" s="89"/>
      <c r="AD219" s="88"/>
      <c r="AE219" s="89"/>
      <c r="AF219" s="88"/>
      <c r="AG219" s="89"/>
      <c r="AH219" s="88"/>
      <c r="AI219" s="89"/>
      <c r="AJ219" s="88"/>
      <c r="AK219" s="89"/>
      <c r="AL219" s="88"/>
      <c r="AM219" s="89"/>
      <c r="AN219" s="88"/>
      <c r="AO219" s="89"/>
      <c r="AP219" s="88"/>
      <c r="AQ219" s="89"/>
      <c r="AR219" s="88"/>
      <c r="AS219" s="84" t="s">
        <v>1624</v>
      </c>
      <c r="AT219" s="85" t="s">
        <v>709</v>
      </c>
      <c r="AU219" s="32"/>
      <c r="AV219" s="32"/>
      <c r="AW219" s="32"/>
      <c r="AX219" s="32"/>
      <c r="AY219" s="32"/>
    </row>
    <row r="220" spans="1:51" x14ac:dyDescent="0.2">
      <c r="A220" s="144">
        <f t="shared" si="17"/>
        <v>40</v>
      </c>
      <c r="B220" s="94" t="s">
        <v>1624</v>
      </c>
      <c r="C220" s="90" t="s">
        <v>1898</v>
      </c>
      <c r="D220" s="91" t="s">
        <v>2213</v>
      </c>
      <c r="E220" s="92">
        <f t="shared" si="18"/>
        <v>30670</v>
      </c>
      <c r="F220" s="96">
        <f t="shared" si="15"/>
        <v>14</v>
      </c>
      <c r="G220" s="145">
        <f t="shared" si="16"/>
        <v>12</v>
      </c>
      <c r="H220" s="147">
        <f t="shared" si="19"/>
        <v>12</v>
      </c>
      <c r="I220" s="93">
        <v>1</v>
      </c>
      <c r="J220" s="93"/>
      <c r="K220" s="93"/>
      <c r="L220" s="93"/>
      <c r="M220" s="93">
        <v>10</v>
      </c>
      <c r="N220" s="93">
        <v>1</v>
      </c>
      <c r="O220" s="93"/>
      <c r="P220" s="93"/>
      <c r="Q220" s="93"/>
      <c r="R220" s="93"/>
      <c r="S220" s="93"/>
      <c r="T220" s="93"/>
      <c r="U220" s="93">
        <v>1</v>
      </c>
      <c r="V220" s="93"/>
      <c r="W220" s="93"/>
      <c r="X220" s="93"/>
      <c r="Y220" s="93"/>
      <c r="Z220" s="93"/>
      <c r="AA220" s="93"/>
      <c r="AB220" s="93"/>
      <c r="AC220" s="93"/>
      <c r="AD220" s="93">
        <v>1</v>
      </c>
      <c r="AE220" s="93"/>
      <c r="AF220" s="93"/>
      <c r="AG220" s="93"/>
      <c r="AH220" s="93"/>
      <c r="AI220" s="93"/>
      <c r="AJ220" s="93"/>
      <c r="AK220" s="93"/>
      <c r="AL220" s="93"/>
      <c r="AM220" s="93"/>
      <c r="AN220" s="93"/>
      <c r="AO220" s="93"/>
      <c r="AP220" s="93"/>
      <c r="AQ220" s="93"/>
      <c r="AR220" s="93"/>
      <c r="AS220" s="94" t="s">
        <v>1624</v>
      </c>
      <c r="AT220" s="90" t="s">
        <v>711</v>
      </c>
      <c r="AU220" s="32"/>
      <c r="AV220" s="32"/>
      <c r="AW220" s="32"/>
      <c r="AX220" s="32"/>
      <c r="AY220" s="32"/>
    </row>
    <row r="221" spans="1:51" x14ac:dyDescent="0.2">
      <c r="A221" s="144">
        <f t="shared" si="17"/>
        <v>40</v>
      </c>
      <c r="B221" s="84" t="s">
        <v>1624</v>
      </c>
      <c r="C221" s="85" t="s">
        <v>1899</v>
      </c>
      <c r="D221" s="86" t="s">
        <v>2214</v>
      </c>
      <c r="E221" s="87">
        <f t="shared" si="18"/>
        <v>29090</v>
      </c>
      <c r="F221" s="95">
        <f t="shared" si="15"/>
        <v>14</v>
      </c>
      <c r="G221" s="145">
        <f t="shared" si="16"/>
        <v>12</v>
      </c>
      <c r="H221" s="147">
        <f t="shared" si="19"/>
        <v>12</v>
      </c>
      <c r="I221" s="89">
        <v>1</v>
      </c>
      <c r="J221" s="88"/>
      <c r="K221" s="89"/>
      <c r="L221" s="88"/>
      <c r="M221" s="88">
        <v>10</v>
      </c>
      <c r="N221" s="88">
        <v>1</v>
      </c>
      <c r="O221" s="89"/>
      <c r="P221" s="88"/>
      <c r="Q221" s="89"/>
      <c r="R221" s="88"/>
      <c r="S221" s="89"/>
      <c r="T221" s="88"/>
      <c r="U221" s="89"/>
      <c r="V221" s="88"/>
      <c r="W221" s="89"/>
      <c r="X221" s="88"/>
      <c r="Y221" s="89"/>
      <c r="Z221" s="88"/>
      <c r="AA221" s="89"/>
      <c r="AB221" s="88"/>
      <c r="AC221" s="89"/>
      <c r="AD221" s="88"/>
      <c r="AE221" s="89"/>
      <c r="AF221" s="88"/>
      <c r="AG221" s="89"/>
      <c r="AH221" s="88"/>
      <c r="AI221" s="89">
        <v>2</v>
      </c>
      <c r="AJ221" s="88"/>
      <c r="AK221" s="89"/>
      <c r="AL221" s="88"/>
      <c r="AM221" s="89"/>
      <c r="AN221" s="88"/>
      <c r="AO221" s="89"/>
      <c r="AP221" s="88"/>
      <c r="AQ221" s="89"/>
      <c r="AR221" s="88"/>
      <c r="AS221" s="84" t="s">
        <v>1624</v>
      </c>
      <c r="AT221" s="85" t="s">
        <v>712</v>
      </c>
      <c r="AU221" s="32"/>
      <c r="AV221" s="32"/>
      <c r="AW221" s="32"/>
      <c r="AX221" s="32"/>
      <c r="AY221" s="32"/>
    </row>
    <row r="222" spans="1:51" x14ac:dyDescent="0.2">
      <c r="A222" s="144">
        <f t="shared" si="17"/>
        <v>40</v>
      </c>
      <c r="B222" s="94" t="s">
        <v>1624</v>
      </c>
      <c r="C222" s="90" t="s">
        <v>1900</v>
      </c>
      <c r="D222" s="91" t="s">
        <v>2215</v>
      </c>
      <c r="E222" s="92">
        <f t="shared" si="18"/>
        <v>29560</v>
      </c>
      <c r="F222" s="96">
        <f t="shared" si="15"/>
        <v>14</v>
      </c>
      <c r="G222" s="145">
        <f t="shared" si="16"/>
        <v>12</v>
      </c>
      <c r="H222" s="147">
        <f t="shared" si="19"/>
        <v>12</v>
      </c>
      <c r="I222" s="93">
        <v>1</v>
      </c>
      <c r="J222" s="93"/>
      <c r="K222" s="93"/>
      <c r="L222" s="93"/>
      <c r="M222" s="93">
        <v>10</v>
      </c>
      <c r="N222" s="93">
        <v>1</v>
      </c>
      <c r="O222" s="93"/>
      <c r="P222" s="93"/>
      <c r="Q222" s="93"/>
      <c r="R222" s="93"/>
      <c r="S222" s="93"/>
      <c r="T222" s="93"/>
      <c r="U222" s="93"/>
      <c r="V222" s="93"/>
      <c r="W222" s="93"/>
      <c r="X222" s="93"/>
      <c r="Y222" s="93"/>
      <c r="Z222" s="93"/>
      <c r="AA222" s="93"/>
      <c r="AB222" s="93"/>
      <c r="AC222" s="93"/>
      <c r="AD222" s="93"/>
      <c r="AE222" s="93"/>
      <c r="AF222" s="93"/>
      <c r="AG222" s="93"/>
      <c r="AH222" s="93"/>
      <c r="AI222" s="93">
        <v>1</v>
      </c>
      <c r="AJ222" s="93"/>
      <c r="AK222" s="93"/>
      <c r="AL222" s="93"/>
      <c r="AM222" s="93"/>
      <c r="AN222" s="93"/>
      <c r="AO222" s="93"/>
      <c r="AP222" s="93"/>
      <c r="AQ222" s="93"/>
      <c r="AR222" s="93">
        <v>1</v>
      </c>
      <c r="AS222" s="94" t="s">
        <v>1624</v>
      </c>
      <c r="AT222" s="90" t="s">
        <v>715</v>
      </c>
      <c r="AU222" s="32"/>
      <c r="AV222" s="32"/>
      <c r="AW222" s="32"/>
      <c r="AX222" s="32"/>
      <c r="AY222" s="32"/>
    </row>
    <row r="223" spans="1:51" x14ac:dyDescent="0.2">
      <c r="A223" s="144">
        <f t="shared" si="17"/>
        <v>41</v>
      </c>
      <c r="B223" s="84" t="s">
        <v>1624</v>
      </c>
      <c r="C223" s="85" t="s">
        <v>716</v>
      </c>
      <c r="D223" s="86" t="s">
        <v>1901</v>
      </c>
      <c r="E223" s="87">
        <f t="shared" si="18"/>
        <v>30200</v>
      </c>
      <c r="F223" s="95">
        <f t="shared" si="15"/>
        <v>14</v>
      </c>
      <c r="G223" s="145">
        <f t="shared" si="16"/>
        <v>12</v>
      </c>
      <c r="H223" s="147">
        <f t="shared" si="19"/>
        <v>12</v>
      </c>
      <c r="I223" s="89"/>
      <c r="J223" s="88">
        <v>1</v>
      </c>
      <c r="K223" s="89"/>
      <c r="L223" s="88"/>
      <c r="M223" s="88">
        <v>10</v>
      </c>
      <c r="N223" s="88">
        <v>1</v>
      </c>
      <c r="O223" s="89"/>
      <c r="P223" s="88"/>
      <c r="Q223" s="89"/>
      <c r="R223" s="88"/>
      <c r="S223" s="89"/>
      <c r="T223" s="88"/>
      <c r="U223" s="89">
        <v>2</v>
      </c>
      <c r="V223" s="88"/>
      <c r="W223" s="89"/>
      <c r="X223" s="88"/>
      <c r="Y223" s="89"/>
      <c r="Z223" s="88"/>
      <c r="AA223" s="89"/>
      <c r="AB223" s="88"/>
      <c r="AC223" s="89"/>
      <c r="AD223" s="88"/>
      <c r="AE223" s="89"/>
      <c r="AF223" s="88"/>
      <c r="AG223" s="89"/>
      <c r="AH223" s="88"/>
      <c r="AI223" s="89"/>
      <c r="AJ223" s="88"/>
      <c r="AK223" s="89"/>
      <c r="AL223" s="88"/>
      <c r="AM223" s="89"/>
      <c r="AN223" s="88"/>
      <c r="AO223" s="89"/>
      <c r="AP223" s="88"/>
      <c r="AQ223" s="89"/>
      <c r="AR223" s="88"/>
      <c r="AS223" s="84" t="s">
        <v>1624</v>
      </c>
      <c r="AT223" s="85" t="s">
        <v>716</v>
      </c>
      <c r="AU223" s="32"/>
      <c r="AV223" s="32"/>
      <c r="AW223" s="32"/>
      <c r="AX223" s="32"/>
      <c r="AY223" s="32"/>
    </row>
    <row r="224" spans="1:51" x14ac:dyDescent="0.2">
      <c r="A224" s="144">
        <f t="shared" si="17"/>
        <v>41</v>
      </c>
      <c r="B224" s="94" t="s">
        <v>1624</v>
      </c>
      <c r="C224" s="90" t="s">
        <v>1902</v>
      </c>
      <c r="D224" s="91" t="s">
        <v>2216</v>
      </c>
      <c r="E224" s="92">
        <f t="shared" si="18"/>
        <v>30820</v>
      </c>
      <c r="F224" s="96">
        <f t="shared" si="15"/>
        <v>14</v>
      </c>
      <c r="G224" s="145">
        <f t="shared" si="16"/>
        <v>12</v>
      </c>
      <c r="H224" s="147">
        <f t="shared" si="19"/>
        <v>12</v>
      </c>
      <c r="I224" s="93"/>
      <c r="J224" s="93">
        <v>1</v>
      </c>
      <c r="K224" s="93"/>
      <c r="L224" s="93"/>
      <c r="M224" s="93">
        <v>10</v>
      </c>
      <c r="N224" s="93">
        <v>1</v>
      </c>
      <c r="O224" s="93"/>
      <c r="P224" s="93"/>
      <c r="Q224" s="93"/>
      <c r="R224" s="93"/>
      <c r="S224" s="93"/>
      <c r="T224" s="93"/>
      <c r="U224" s="93">
        <v>1</v>
      </c>
      <c r="V224" s="93"/>
      <c r="W224" s="93"/>
      <c r="X224" s="93"/>
      <c r="Y224" s="93"/>
      <c r="Z224" s="93"/>
      <c r="AA224" s="93"/>
      <c r="AB224" s="93"/>
      <c r="AC224" s="93"/>
      <c r="AD224" s="93">
        <v>1</v>
      </c>
      <c r="AE224" s="93"/>
      <c r="AF224" s="93"/>
      <c r="AG224" s="93"/>
      <c r="AH224" s="93"/>
      <c r="AI224" s="93"/>
      <c r="AJ224" s="93"/>
      <c r="AK224" s="93"/>
      <c r="AL224" s="93"/>
      <c r="AM224" s="93"/>
      <c r="AN224" s="93"/>
      <c r="AO224" s="93"/>
      <c r="AP224" s="93"/>
      <c r="AQ224" s="93"/>
      <c r="AR224" s="93"/>
      <c r="AS224" s="94" t="s">
        <v>1624</v>
      </c>
      <c r="AT224" s="90" t="s">
        <v>719</v>
      </c>
      <c r="AU224" s="32"/>
      <c r="AV224" s="32"/>
      <c r="AW224" s="32"/>
      <c r="AX224" s="32"/>
      <c r="AY224" s="32"/>
    </row>
    <row r="225" spans="1:51" x14ac:dyDescent="0.2">
      <c r="A225" s="144">
        <f t="shared" si="17"/>
        <v>41</v>
      </c>
      <c r="B225" s="84" t="s">
        <v>1624</v>
      </c>
      <c r="C225" s="85" t="s">
        <v>1903</v>
      </c>
      <c r="D225" s="86" t="s">
        <v>2217</v>
      </c>
      <c r="E225" s="87">
        <f t="shared" si="18"/>
        <v>29240</v>
      </c>
      <c r="F225" s="95">
        <f t="shared" si="15"/>
        <v>14</v>
      </c>
      <c r="G225" s="145">
        <f t="shared" si="16"/>
        <v>12</v>
      </c>
      <c r="H225" s="147">
        <f t="shared" si="19"/>
        <v>12</v>
      </c>
      <c r="I225" s="89"/>
      <c r="J225" s="88">
        <v>1</v>
      </c>
      <c r="K225" s="89"/>
      <c r="L225" s="88"/>
      <c r="M225" s="88">
        <v>10</v>
      </c>
      <c r="N225" s="88">
        <v>1</v>
      </c>
      <c r="O225" s="89"/>
      <c r="P225" s="88"/>
      <c r="Q225" s="89"/>
      <c r="R225" s="88"/>
      <c r="S225" s="89"/>
      <c r="T225" s="88"/>
      <c r="U225" s="89"/>
      <c r="V225" s="88"/>
      <c r="W225" s="89"/>
      <c r="X225" s="88"/>
      <c r="Y225" s="89"/>
      <c r="Z225" s="88"/>
      <c r="AA225" s="89"/>
      <c r="AB225" s="88"/>
      <c r="AC225" s="89"/>
      <c r="AD225" s="88"/>
      <c r="AE225" s="89"/>
      <c r="AF225" s="88"/>
      <c r="AG225" s="89"/>
      <c r="AH225" s="88"/>
      <c r="AI225" s="89">
        <v>2</v>
      </c>
      <c r="AJ225" s="88"/>
      <c r="AK225" s="89"/>
      <c r="AL225" s="88"/>
      <c r="AM225" s="89"/>
      <c r="AN225" s="88"/>
      <c r="AO225" s="89"/>
      <c r="AP225" s="88"/>
      <c r="AQ225" s="89"/>
      <c r="AR225" s="88"/>
      <c r="AS225" s="84" t="s">
        <v>1624</v>
      </c>
      <c r="AT225" s="85" t="s">
        <v>720</v>
      </c>
      <c r="AU225" s="32"/>
      <c r="AV225" s="32"/>
      <c r="AW225" s="32"/>
      <c r="AX225" s="32"/>
      <c r="AY225" s="32"/>
    </row>
    <row r="226" spans="1:51" x14ac:dyDescent="0.2">
      <c r="A226" s="144">
        <f t="shared" si="17"/>
        <v>41</v>
      </c>
      <c r="B226" s="94" t="s">
        <v>1624</v>
      </c>
      <c r="C226" s="90" t="s">
        <v>1904</v>
      </c>
      <c r="D226" s="91" t="s">
        <v>2218</v>
      </c>
      <c r="E226" s="92">
        <f t="shared" si="18"/>
        <v>29710</v>
      </c>
      <c r="F226" s="96">
        <f t="shared" si="15"/>
        <v>14</v>
      </c>
      <c r="G226" s="145">
        <f t="shared" si="16"/>
        <v>12</v>
      </c>
      <c r="H226" s="147">
        <f t="shared" si="19"/>
        <v>12</v>
      </c>
      <c r="I226" s="93"/>
      <c r="J226" s="93">
        <v>1</v>
      </c>
      <c r="K226" s="93"/>
      <c r="L226" s="93"/>
      <c r="M226" s="93">
        <v>10</v>
      </c>
      <c r="N226" s="93">
        <v>1</v>
      </c>
      <c r="O226" s="93"/>
      <c r="P226" s="93"/>
      <c r="Q226" s="93"/>
      <c r="R226" s="93"/>
      <c r="S226" s="93"/>
      <c r="T226" s="93"/>
      <c r="U226" s="93"/>
      <c r="V226" s="93"/>
      <c r="W226" s="93"/>
      <c r="X226" s="93"/>
      <c r="Y226" s="93"/>
      <c r="Z226" s="93"/>
      <c r="AA226" s="93"/>
      <c r="AB226" s="93"/>
      <c r="AC226" s="93"/>
      <c r="AD226" s="93"/>
      <c r="AE226" s="93"/>
      <c r="AF226" s="93"/>
      <c r="AG226" s="93"/>
      <c r="AH226" s="93"/>
      <c r="AI226" s="93">
        <v>1</v>
      </c>
      <c r="AJ226" s="93"/>
      <c r="AK226" s="93"/>
      <c r="AL226" s="93"/>
      <c r="AM226" s="93"/>
      <c r="AN226" s="93"/>
      <c r="AO226" s="93"/>
      <c r="AP226" s="93"/>
      <c r="AQ226" s="93"/>
      <c r="AR226" s="93">
        <v>1</v>
      </c>
      <c r="AS226" s="94" t="s">
        <v>1624</v>
      </c>
      <c r="AT226" s="90" t="s">
        <v>723</v>
      </c>
      <c r="AU226" s="32"/>
      <c r="AV226" s="32"/>
      <c r="AW226" s="32"/>
      <c r="AX226" s="32"/>
      <c r="AY226" s="32"/>
    </row>
    <row r="227" spans="1:51" x14ac:dyDescent="0.2">
      <c r="A227" s="144">
        <f t="shared" si="17"/>
        <v>42</v>
      </c>
      <c r="B227" s="84" t="s">
        <v>1624</v>
      </c>
      <c r="C227" s="85" t="s">
        <v>724</v>
      </c>
      <c r="D227" s="86" t="s">
        <v>1905</v>
      </c>
      <c r="E227" s="87">
        <f t="shared" si="18"/>
        <v>31100</v>
      </c>
      <c r="F227" s="95">
        <f t="shared" si="15"/>
        <v>14</v>
      </c>
      <c r="G227" s="145">
        <f t="shared" si="16"/>
        <v>12</v>
      </c>
      <c r="H227" s="147">
        <f t="shared" si="19"/>
        <v>12</v>
      </c>
      <c r="I227" s="89">
        <v>1</v>
      </c>
      <c r="J227" s="88"/>
      <c r="K227" s="89">
        <v>1</v>
      </c>
      <c r="L227" s="88"/>
      <c r="M227" s="88">
        <v>10</v>
      </c>
      <c r="N227" s="88"/>
      <c r="O227" s="89"/>
      <c r="P227" s="88"/>
      <c r="Q227" s="89"/>
      <c r="R227" s="88"/>
      <c r="S227" s="89"/>
      <c r="T227" s="88"/>
      <c r="U227" s="89">
        <v>2</v>
      </c>
      <c r="V227" s="88"/>
      <c r="W227" s="89"/>
      <c r="X227" s="88"/>
      <c r="Y227" s="89"/>
      <c r="Z227" s="88"/>
      <c r="AA227" s="89"/>
      <c r="AB227" s="88"/>
      <c r="AC227" s="89"/>
      <c r="AD227" s="88"/>
      <c r="AE227" s="89"/>
      <c r="AF227" s="88"/>
      <c r="AG227" s="89"/>
      <c r="AH227" s="88"/>
      <c r="AI227" s="89"/>
      <c r="AJ227" s="88"/>
      <c r="AK227" s="89"/>
      <c r="AL227" s="88"/>
      <c r="AM227" s="89"/>
      <c r="AN227" s="88"/>
      <c r="AO227" s="89"/>
      <c r="AP227" s="88"/>
      <c r="AQ227" s="89"/>
      <c r="AR227" s="88"/>
      <c r="AS227" s="84" t="s">
        <v>1624</v>
      </c>
      <c r="AT227" s="85" t="s">
        <v>724</v>
      </c>
      <c r="AU227" s="32"/>
      <c r="AV227" s="32"/>
      <c r="AW227" s="32"/>
      <c r="AX227" s="32"/>
      <c r="AY227" s="32"/>
    </row>
    <row r="228" spans="1:51" x14ac:dyDescent="0.2">
      <c r="A228" s="144">
        <f t="shared" si="17"/>
        <v>42</v>
      </c>
      <c r="B228" s="94" t="s">
        <v>1624</v>
      </c>
      <c r="C228" s="90" t="s">
        <v>1906</v>
      </c>
      <c r="D228" s="91" t="s">
        <v>2219</v>
      </c>
      <c r="E228" s="92">
        <f t="shared" si="18"/>
        <v>31720</v>
      </c>
      <c r="F228" s="96">
        <f t="shared" si="15"/>
        <v>14</v>
      </c>
      <c r="G228" s="145">
        <f t="shared" si="16"/>
        <v>12</v>
      </c>
      <c r="H228" s="147">
        <f t="shared" si="19"/>
        <v>12</v>
      </c>
      <c r="I228" s="93">
        <v>1</v>
      </c>
      <c r="J228" s="93"/>
      <c r="K228" s="93">
        <v>1</v>
      </c>
      <c r="L228" s="93"/>
      <c r="M228" s="93">
        <v>10</v>
      </c>
      <c r="N228" s="93"/>
      <c r="O228" s="93"/>
      <c r="P228" s="93"/>
      <c r="Q228" s="93"/>
      <c r="R228" s="93"/>
      <c r="S228" s="93"/>
      <c r="T228" s="93"/>
      <c r="U228" s="93">
        <v>1</v>
      </c>
      <c r="V228" s="93"/>
      <c r="W228" s="93"/>
      <c r="X228" s="93"/>
      <c r="Y228" s="93"/>
      <c r="Z228" s="93"/>
      <c r="AA228" s="93"/>
      <c r="AB228" s="93"/>
      <c r="AC228" s="93"/>
      <c r="AD228" s="93">
        <v>1</v>
      </c>
      <c r="AE228" s="93"/>
      <c r="AF228" s="93"/>
      <c r="AG228" s="93"/>
      <c r="AH228" s="93"/>
      <c r="AI228" s="93"/>
      <c r="AJ228" s="93"/>
      <c r="AK228" s="93"/>
      <c r="AL228" s="93"/>
      <c r="AM228" s="93"/>
      <c r="AN228" s="93"/>
      <c r="AO228" s="93"/>
      <c r="AP228" s="93"/>
      <c r="AQ228" s="93"/>
      <c r="AR228" s="93"/>
      <c r="AS228" s="94" t="s">
        <v>1624</v>
      </c>
      <c r="AT228" s="90" t="s">
        <v>726</v>
      </c>
      <c r="AU228" s="32"/>
      <c r="AV228" s="32"/>
      <c r="AW228" s="32"/>
      <c r="AX228" s="32"/>
      <c r="AY228" s="32"/>
    </row>
    <row r="229" spans="1:51" x14ac:dyDescent="0.2">
      <c r="A229" s="144">
        <f t="shared" si="17"/>
        <v>42</v>
      </c>
      <c r="B229" s="84" t="s">
        <v>1624</v>
      </c>
      <c r="C229" s="85" t="s">
        <v>1907</v>
      </c>
      <c r="D229" s="86" t="s">
        <v>2220</v>
      </c>
      <c r="E229" s="87">
        <f t="shared" si="18"/>
        <v>30140</v>
      </c>
      <c r="F229" s="95">
        <f t="shared" si="15"/>
        <v>14</v>
      </c>
      <c r="G229" s="145">
        <f t="shared" si="16"/>
        <v>12</v>
      </c>
      <c r="H229" s="147">
        <f t="shared" si="19"/>
        <v>12</v>
      </c>
      <c r="I229" s="89">
        <v>1</v>
      </c>
      <c r="J229" s="88"/>
      <c r="K229" s="89">
        <v>1</v>
      </c>
      <c r="L229" s="88"/>
      <c r="M229" s="88">
        <v>10</v>
      </c>
      <c r="N229" s="88"/>
      <c r="O229" s="89"/>
      <c r="P229" s="88"/>
      <c r="Q229" s="89"/>
      <c r="R229" s="88"/>
      <c r="S229" s="89"/>
      <c r="T229" s="88"/>
      <c r="U229" s="89"/>
      <c r="V229" s="88"/>
      <c r="W229" s="89"/>
      <c r="X229" s="88"/>
      <c r="Y229" s="89"/>
      <c r="Z229" s="88"/>
      <c r="AA229" s="89"/>
      <c r="AB229" s="88"/>
      <c r="AC229" s="89"/>
      <c r="AD229" s="88"/>
      <c r="AE229" s="89"/>
      <c r="AF229" s="88"/>
      <c r="AG229" s="89"/>
      <c r="AH229" s="88"/>
      <c r="AI229" s="89">
        <v>2</v>
      </c>
      <c r="AJ229" s="88"/>
      <c r="AK229" s="89"/>
      <c r="AL229" s="88"/>
      <c r="AM229" s="89"/>
      <c r="AN229" s="88"/>
      <c r="AO229" s="89"/>
      <c r="AP229" s="88"/>
      <c r="AQ229" s="89"/>
      <c r="AR229" s="88"/>
      <c r="AS229" s="84" t="s">
        <v>1624</v>
      </c>
      <c r="AT229" s="85" t="s">
        <v>727</v>
      </c>
      <c r="AU229" s="32"/>
      <c r="AV229" s="32"/>
      <c r="AW229" s="32"/>
      <c r="AX229" s="32"/>
      <c r="AY229" s="32"/>
    </row>
    <row r="230" spans="1:51" x14ac:dyDescent="0.2">
      <c r="A230" s="144">
        <f t="shared" si="17"/>
        <v>42</v>
      </c>
      <c r="B230" s="94" t="s">
        <v>1624</v>
      </c>
      <c r="C230" s="90" t="s">
        <v>1908</v>
      </c>
      <c r="D230" s="91" t="s">
        <v>2221</v>
      </c>
      <c r="E230" s="92">
        <f t="shared" si="18"/>
        <v>30610</v>
      </c>
      <c r="F230" s="96">
        <f t="shared" si="15"/>
        <v>14</v>
      </c>
      <c r="G230" s="145">
        <f t="shared" si="16"/>
        <v>12</v>
      </c>
      <c r="H230" s="147">
        <f t="shared" si="19"/>
        <v>12</v>
      </c>
      <c r="I230" s="93">
        <v>1</v>
      </c>
      <c r="J230" s="93"/>
      <c r="K230" s="93">
        <v>1</v>
      </c>
      <c r="L230" s="93"/>
      <c r="M230" s="93">
        <v>10</v>
      </c>
      <c r="N230" s="93"/>
      <c r="O230" s="93"/>
      <c r="P230" s="93"/>
      <c r="Q230" s="93"/>
      <c r="R230" s="93"/>
      <c r="S230" s="93"/>
      <c r="T230" s="93"/>
      <c r="U230" s="93"/>
      <c r="V230" s="93"/>
      <c r="W230" s="93"/>
      <c r="X230" s="93"/>
      <c r="Y230" s="93"/>
      <c r="Z230" s="93"/>
      <c r="AA230" s="93"/>
      <c r="AB230" s="93"/>
      <c r="AC230" s="93"/>
      <c r="AD230" s="93"/>
      <c r="AE230" s="93"/>
      <c r="AF230" s="93"/>
      <c r="AG230" s="93"/>
      <c r="AH230" s="93"/>
      <c r="AI230" s="93">
        <v>1</v>
      </c>
      <c r="AJ230" s="93"/>
      <c r="AK230" s="93"/>
      <c r="AL230" s="93"/>
      <c r="AM230" s="93"/>
      <c r="AN230" s="93"/>
      <c r="AO230" s="93"/>
      <c r="AP230" s="93"/>
      <c r="AQ230" s="93"/>
      <c r="AR230" s="93">
        <v>1</v>
      </c>
      <c r="AS230" s="94" t="s">
        <v>1624</v>
      </c>
      <c r="AT230" s="90" t="s">
        <v>730</v>
      </c>
      <c r="AU230" s="32"/>
      <c r="AV230" s="32"/>
      <c r="AW230" s="32"/>
      <c r="AX230" s="32"/>
      <c r="AY230" s="32"/>
    </row>
    <row r="231" spans="1:51" x14ac:dyDescent="0.2">
      <c r="A231" s="144">
        <f t="shared" si="17"/>
        <v>43</v>
      </c>
      <c r="B231" s="84" t="s">
        <v>1624</v>
      </c>
      <c r="C231" s="85" t="s">
        <v>731</v>
      </c>
      <c r="D231" s="86" t="s">
        <v>1909</v>
      </c>
      <c r="E231" s="87">
        <f t="shared" si="18"/>
        <v>31130</v>
      </c>
      <c r="F231" s="95">
        <f t="shared" si="15"/>
        <v>14</v>
      </c>
      <c r="G231" s="145">
        <f t="shared" si="16"/>
        <v>12</v>
      </c>
      <c r="H231" s="147">
        <f t="shared" si="19"/>
        <v>12</v>
      </c>
      <c r="I231" s="89">
        <v>1</v>
      </c>
      <c r="J231" s="88"/>
      <c r="K231" s="89"/>
      <c r="L231" s="88">
        <v>1</v>
      </c>
      <c r="M231" s="88">
        <v>10</v>
      </c>
      <c r="N231" s="88"/>
      <c r="O231" s="89"/>
      <c r="P231" s="88"/>
      <c r="Q231" s="89"/>
      <c r="R231" s="88"/>
      <c r="S231" s="89"/>
      <c r="T231" s="88"/>
      <c r="U231" s="89">
        <v>2</v>
      </c>
      <c r="V231" s="88"/>
      <c r="W231" s="89"/>
      <c r="X231" s="88"/>
      <c r="Y231" s="89"/>
      <c r="Z231" s="88"/>
      <c r="AA231" s="89"/>
      <c r="AB231" s="88"/>
      <c r="AC231" s="89"/>
      <c r="AD231" s="88"/>
      <c r="AE231" s="89"/>
      <c r="AF231" s="88"/>
      <c r="AG231" s="89"/>
      <c r="AH231" s="88"/>
      <c r="AI231" s="89"/>
      <c r="AJ231" s="88"/>
      <c r="AK231" s="89"/>
      <c r="AL231" s="88"/>
      <c r="AM231" s="89"/>
      <c r="AN231" s="88"/>
      <c r="AO231" s="89"/>
      <c r="AP231" s="88"/>
      <c r="AQ231" s="89"/>
      <c r="AR231" s="88"/>
      <c r="AS231" s="84" t="s">
        <v>1624</v>
      </c>
      <c r="AT231" s="85" t="s">
        <v>731</v>
      </c>
      <c r="AU231" s="32"/>
      <c r="AV231" s="32"/>
      <c r="AW231" s="32"/>
      <c r="AX231" s="32"/>
      <c r="AY231" s="32"/>
    </row>
    <row r="232" spans="1:51" x14ac:dyDescent="0.2">
      <c r="A232" s="144">
        <f t="shared" si="17"/>
        <v>43</v>
      </c>
      <c r="B232" s="94" t="s">
        <v>1624</v>
      </c>
      <c r="C232" s="90" t="s">
        <v>1910</v>
      </c>
      <c r="D232" s="91" t="s">
        <v>2222</v>
      </c>
      <c r="E232" s="92">
        <f t="shared" si="18"/>
        <v>31750</v>
      </c>
      <c r="F232" s="96">
        <f t="shared" si="15"/>
        <v>14</v>
      </c>
      <c r="G232" s="145">
        <f t="shared" si="16"/>
        <v>12</v>
      </c>
      <c r="H232" s="147">
        <f t="shared" si="19"/>
        <v>12</v>
      </c>
      <c r="I232" s="93">
        <v>1</v>
      </c>
      <c r="J232" s="93"/>
      <c r="K232" s="93"/>
      <c r="L232" s="93">
        <v>1</v>
      </c>
      <c r="M232" s="93">
        <v>10</v>
      </c>
      <c r="N232" s="93"/>
      <c r="O232" s="93"/>
      <c r="P232" s="93"/>
      <c r="Q232" s="93"/>
      <c r="R232" s="93"/>
      <c r="S232" s="93"/>
      <c r="T232" s="93"/>
      <c r="U232" s="93">
        <v>1</v>
      </c>
      <c r="V232" s="93"/>
      <c r="W232" s="93"/>
      <c r="X232" s="93"/>
      <c r="Y232" s="93"/>
      <c r="Z232" s="93"/>
      <c r="AA232" s="93"/>
      <c r="AB232" s="93"/>
      <c r="AC232" s="93"/>
      <c r="AD232" s="93">
        <v>1</v>
      </c>
      <c r="AE232" s="93"/>
      <c r="AF232" s="93"/>
      <c r="AG232" s="93"/>
      <c r="AH232" s="93"/>
      <c r="AI232" s="93"/>
      <c r="AJ232" s="93"/>
      <c r="AK232" s="93"/>
      <c r="AL232" s="93"/>
      <c r="AM232" s="93"/>
      <c r="AN232" s="93"/>
      <c r="AO232" s="93"/>
      <c r="AP232" s="93"/>
      <c r="AQ232" s="93"/>
      <c r="AR232" s="93"/>
      <c r="AS232" s="94" t="s">
        <v>1624</v>
      </c>
      <c r="AT232" s="90" t="s">
        <v>734</v>
      </c>
      <c r="AU232" s="32"/>
      <c r="AV232" s="32"/>
      <c r="AW232" s="32"/>
      <c r="AX232" s="32"/>
      <c r="AY232" s="32"/>
    </row>
    <row r="233" spans="1:51" x14ac:dyDescent="0.2">
      <c r="A233" s="144">
        <f t="shared" si="17"/>
        <v>43</v>
      </c>
      <c r="B233" s="84" t="s">
        <v>1624</v>
      </c>
      <c r="C233" s="85" t="s">
        <v>1911</v>
      </c>
      <c r="D233" s="86" t="s">
        <v>2223</v>
      </c>
      <c r="E233" s="87">
        <f t="shared" si="18"/>
        <v>30170</v>
      </c>
      <c r="F233" s="95">
        <f t="shared" si="15"/>
        <v>14</v>
      </c>
      <c r="G233" s="145">
        <f t="shared" si="16"/>
        <v>12</v>
      </c>
      <c r="H233" s="147">
        <f t="shared" si="19"/>
        <v>12</v>
      </c>
      <c r="I233" s="89">
        <v>1</v>
      </c>
      <c r="J233" s="88"/>
      <c r="K233" s="89"/>
      <c r="L233" s="88">
        <v>1</v>
      </c>
      <c r="M233" s="88">
        <v>10</v>
      </c>
      <c r="N233" s="88"/>
      <c r="O233" s="89"/>
      <c r="P233" s="88"/>
      <c r="Q233" s="89"/>
      <c r="R233" s="88"/>
      <c r="S233" s="89"/>
      <c r="T233" s="88"/>
      <c r="U233" s="89"/>
      <c r="V233" s="88"/>
      <c r="W233" s="89"/>
      <c r="X233" s="88"/>
      <c r="Y233" s="89"/>
      <c r="Z233" s="88"/>
      <c r="AA233" s="89"/>
      <c r="AB233" s="88"/>
      <c r="AC233" s="89"/>
      <c r="AD233" s="88"/>
      <c r="AE233" s="89"/>
      <c r="AF233" s="88"/>
      <c r="AG233" s="89"/>
      <c r="AH233" s="88"/>
      <c r="AI233" s="89">
        <v>2</v>
      </c>
      <c r="AJ233" s="88"/>
      <c r="AK233" s="89"/>
      <c r="AL233" s="88"/>
      <c r="AM233" s="89"/>
      <c r="AN233" s="88"/>
      <c r="AO233" s="89"/>
      <c r="AP233" s="88"/>
      <c r="AQ233" s="89"/>
      <c r="AR233" s="88"/>
      <c r="AS233" s="84" t="s">
        <v>1624</v>
      </c>
      <c r="AT233" s="85" t="s">
        <v>735</v>
      </c>
      <c r="AU233" s="32"/>
      <c r="AV233" s="32"/>
      <c r="AW233" s="32"/>
      <c r="AX233" s="32"/>
      <c r="AY233" s="32"/>
    </row>
    <row r="234" spans="1:51" x14ac:dyDescent="0.2">
      <c r="A234" s="144">
        <f t="shared" si="17"/>
        <v>43</v>
      </c>
      <c r="B234" s="94" t="s">
        <v>1624</v>
      </c>
      <c r="C234" s="90" t="s">
        <v>1912</v>
      </c>
      <c r="D234" s="91" t="s">
        <v>2224</v>
      </c>
      <c r="E234" s="92">
        <f t="shared" si="18"/>
        <v>30640</v>
      </c>
      <c r="F234" s="96">
        <f t="shared" si="15"/>
        <v>14</v>
      </c>
      <c r="G234" s="145">
        <f t="shared" si="16"/>
        <v>12</v>
      </c>
      <c r="H234" s="147">
        <f t="shared" si="19"/>
        <v>12</v>
      </c>
      <c r="I234" s="93">
        <v>1</v>
      </c>
      <c r="J234" s="93"/>
      <c r="K234" s="93"/>
      <c r="L234" s="93">
        <v>1</v>
      </c>
      <c r="M234" s="93">
        <v>10</v>
      </c>
      <c r="N234" s="93"/>
      <c r="O234" s="93"/>
      <c r="P234" s="93"/>
      <c r="Q234" s="93"/>
      <c r="R234" s="93"/>
      <c r="S234" s="93"/>
      <c r="T234" s="93"/>
      <c r="U234" s="93"/>
      <c r="V234" s="93"/>
      <c r="W234" s="93"/>
      <c r="X234" s="93"/>
      <c r="Y234" s="93"/>
      <c r="Z234" s="93"/>
      <c r="AA234" s="93"/>
      <c r="AB234" s="93"/>
      <c r="AC234" s="93"/>
      <c r="AD234" s="93"/>
      <c r="AE234" s="93"/>
      <c r="AF234" s="93"/>
      <c r="AG234" s="93"/>
      <c r="AH234" s="93"/>
      <c r="AI234" s="93">
        <v>1</v>
      </c>
      <c r="AJ234" s="93"/>
      <c r="AK234" s="93"/>
      <c r="AL234" s="93"/>
      <c r="AM234" s="93"/>
      <c r="AN234" s="93"/>
      <c r="AO234" s="93"/>
      <c r="AP234" s="93"/>
      <c r="AQ234" s="93"/>
      <c r="AR234" s="93">
        <v>1</v>
      </c>
      <c r="AS234" s="94" t="s">
        <v>1624</v>
      </c>
      <c r="AT234" s="90" t="s">
        <v>738</v>
      </c>
      <c r="AU234" s="32"/>
      <c r="AV234" s="32"/>
      <c r="AW234" s="32"/>
      <c r="AX234" s="32"/>
      <c r="AY234" s="32"/>
    </row>
    <row r="235" spans="1:51" x14ac:dyDescent="0.2">
      <c r="A235" s="144">
        <f t="shared" si="17"/>
        <v>44</v>
      </c>
      <c r="B235" s="84" t="s">
        <v>1624</v>
      </c>
      <c r="C235" s="85" t="s">
        <v>1913</v>
      </c>
      <c r="D235" s="86" t="s">
        <v>1914</v>
      </c>
      <c r="E235" s="87">
        <f t="shared" si="18"/>
        <v>31150</v>
      </c>
      <c r="F235" s="95">
        <f t="shared" si="15"/>
        <v>14</v>
      </c>
      <c r="G235" s="145">
        <f t="shared" si="16"/>
        <v>12</v>
      </c>
      <c r="H235" s="147">
        <f t="shared" si="19"/>
        <v>12</v>
      </c>
      <c r="I235" s="89">
        <v>1</v>
      </c>
      <c r="J235" s="88"/>
      <c r="K235" s="89"/>
      <c r="L235" s="88"/>
      <c r="M235" s="88">
        <v>11</v>
      </c>
      <c r="N235" s="88"/>
      <c r="O235" s="89"/>
      <c r="P235" s="88"/>
      <c r="Q235" s="89"/>
      <c r="R235" s="88"/>
      <c r="S235" s="89"/>
      <c r="T235" s="88"/>
      <c r="U235" s="89">
        <v>2</v>
      </c>
      <c r="V235" s="88"/>
      <c r="W235" s="89"/>
      <c r="X235" s="88"/>
      <c r="Y235" s="89"/>
      <c r="Z235" s="88"/>
      <c r="AA235" s="89"/>
      <c r="AB235" s="88"/>
      <c r="AC235" s="89"/>
      <c r="AD235" s="88"/>
      <c r="AE235" s="89"/>
      <c r="AF235" s="88"/>
      <c r="AG235" s="89"/>
      <c r="AH235" s="88"/>
      <c r="AI235" s="89"/>
      <c r="AJ235" s="88"/>
      <c r="AK235" s="89"/>
      <c r="AL235" s="88"/>
      <c r="AM235" s="89"/>
      <c r="AN235" s="88"/>
      <c r="AO235" s="89"/>
      <c r="AP235" s="88"/>
      <c r="AQ235" s="89"/>
      <c r="AR235" s="88"/>
      <c r="AS235" s="84" t="s">
        <v>1624</v>
      </c>
      <c r="AT235" s="85" t="s">
        <v>1913</v>
      </c>
      <c r="AU235" s="32"/>
      <c r="AV235" s="32"/>
      <c r="AW235" s="32"/>
      <c r="AX235" s="32"/>
      <c r="AY235" s="32"/>
    </row>
    <row r="236" spans="1:51" x14ac:dyDescent="0.2">
      <c r="A236" s="144">
        <f t="shared" si="17"/>
        <v>44</v>
      </c>
      <c r="B236" s="94" t="s">
        <v>1624</v>
      </c>
      <c r="C236" s="90" t="s">
        <v>1915</v>
      </c>
      <c r="D236" s="91" t="s">
        <v>2225</v>
      </c>
      <c r="E236" s="92">
        <f t="shared" si="18"/>
        <v>31770</v>
      </c>
      <c r="F236" s="96">
        <f t="shared" si="15"/>
        <v>14</v>
      </c>
      <c r="G236" s="145">
        <f t="shared" si="16"/>
        <v>12</v>
      </c>
      <c r="H236" s="147">
        <f t="shared" si="19"/>
        <v>12</v>
      </c>
      <c r="I236" s="93">
        <v>1</v>
      </c>
      <c r="J236" s="93"/>
      <c r="K236" s="93"/>
      <c r="L236" s="93"/>
      <c r="M236" s="93">
        <v>11</v>
      </c>
      <c r="N236" s="93"/>
      <c r="O236" s="93"/>
      <c r="P236" s="93"/>
      <c r="Q236" s="93"/>
      <c r="R236" s="93"/>
      <c r="S236" s="93"/>
      <c r="T236" s="93"/>
      <c r="U236" s="93">
        <v>1</v>
      </c>
      <c r="V236" s="93"/>
      <c r="W236" s="93"/>
      <c r="X236" s="93"/>
      <c r="Y236" s="93"/>
      <c r="Z236" s="93"/>
      <c r="AA236" s="93"/>
      <c r="AB236" s="93"/>
      <c r="AC236" s="93"/>
      <c r="AD236" s="93">
        <v>1</v>
      </c>
      <c r="AE236" s="93"/>
      <c r="AF236" s="93"/>
      <c r="AG236" s="93"/>
      <c r="AH236" s="93"/>
      <c r="AI236" s="93"/>
      <c r="AJ236" s="93"/>
      <c r="AK236" s="93"/>
      <c r="AL236" s="93"/>
      <c r="AM236" s="93"/>
      <c r="AN236" s="93"/>
      <c r="AO236" s="93"/>
      <c r="AP236" s="93"/>
      <c r="AQ236" s="93"/>
      <c r="AR236" s="93"/>
      <c r="AS236" s="94" t="s">
        <v>1624</v>
      </c>
      <c r="AT236" s="90" t="s">
        <v>1916</v>
      </c>
      <c r="AU236" s="32"/>
      <c r="AV236" s="32"/>
      <c r="AW236" s="32"/>
      <c r="AX236" s="32"/>
      <c r="AY236" s="32"/>
    </row>
    <row r="237" spans="1:51" x14ac:dyDescent="0.2">
      <c r="A237" s="144">
        <f t="shared" si="17"/>
        <v>44</v>
      </c>
      <c r="B237" s="84" t="s">
        <v>1624</v>
      </c>
      <c r="C237" s="85" t="s">
        <v>1917</v>
      </c>
      <c r="D237" s="86" t="s">
        <v>2226</v>
      </c>
      <c r="E237" s="87">
        <f t="shared" si="18"/>
        <v>30190</v>
      </c>
      <c r="F237" s="95">
        <f t="shared" si="15"/>
        <v>14</v>
      </c>
      <c r="G237" s="145">
        <f t="shared" si="16"/>
        <v>12</v>
      </c>
      <c r="H237" s="147">
        <f t="shared" si="19"/>
        <v>12</v>
      </c>
      <c r="I237" s="89">
        <v>1</v>
      </c>
      <c r="J237" s="88"/>
      <c r="K237" s="89"/>
      <c r="L237" s="88"/>
      <c r="M237" s="88">
        <v>11</v>
      </c>
      <c r="N237" s="88"/>
      <c r="O237" s="89"/>
      <c r="P237" s="88"/>
      <c r="Q237" s="89"/>
      <c r="R237" s="88"/>
      <c r="S237" s="89"/>
      <c r="T237" s="88"/>
      <c r="U237" s="89"/>
      <c r="V237" s="88"/>
      <c r="W237" s="89"/>
      <c r="X237" s="88"/>
      <c r="Y237" s="89"/>
      <c r="Z237" s="88"/>
      <c r="AA237" s="89"/>
      <c r="AB237" s="88"/>
      <c r="AC237" s="89"/>
      <c r="AD237" s="88"/>
      <c r="AE237" s="89"/>
      <c r="AF237" s="88"/>
      <c r="AG237" s="89"/>
      <c r="AH237" s="88"/>
      <c r="AI237" s="89">
        <v>2</v>
      </c>
      <c r="AJ237" s="88"/>
      <c r="AK237" s="89"/>
      <c r="AL237" s="88"/>
      <c r="AM237" s="89"/>
      <c r="AN237" s="88"/>
      <c r="AO237" s="89"/>
      <c r="AP237" s="88"/>
      <c r="AQ237" s="89"/>
      <c r="AR237" s="88"/>
      <c r="AS237" s="84" t="s">
        <v>1624</v>
      </c>
      <c r="AT237" s="85" t="s">
        <v>1918</v>
      </c>
      <c r="AU237" s="32"/>
      <c r="AV237" s="32"/>
      <c r="AW237" s="32"/>
      <c r="AX237" s="32"/>
      <c r="AY237" s="32"/>
    </row>
    <row r="238" spans="1:51" x14ac:dyDescent="0.2">
      <c r="A238" s="144">
        <f t="shared" si="17"/>
        <v>44</v>
      </c>
      <c r="B238" s="94" t="s">
        <v>1624</v>
      </c>
      <c r="C238" s="90" t="s">
        <v>1919</v>
      </c>
      <c r="D238" s="91" t="s">
        <v>2227</v>
      </c>
      <c r="E238" s="92">
        <f t="shared" si="18"/>
        <v>30660</v>
      </c>
      <c r="F238" s="96">
        <f t="shared" si="15"/>
        <v>14</v>
      </c>
      <c r="G238" s="145">
        <f t="shared" si="16"/>
        <v>12</v>
      </c>
      <c r="H238" s="147">
        <f t="shared" si="19"/>
        <v>12</v>
      </c>
      <c r="I238" s="93">
        <v>1</v>
      </c>
      <c r="J238" s="93"/>
      <c r="K238" s="93"/>
      <c r="L238" s="93"/>
      <c r="M238" s="93">
        <v>11</v>
      </c>
      <c r="N238" s="93"/>
      <c r="O238" s="93"/>
      <c r="P238" s="93"/>
      <c r="Q238" s="93"/>
      <c r="R238" s="93"/>
      <c r="S238" s="93"/>
      <c r="T238" s="93"/>
      <c r="U238" s="93"/>
      <c r="V238" s="93"/>
      <c r="W238" s="93"/>
      <c r="X238" s="93"/>
      <c r="Y238" s="93"/>
      <c r="Z238" s="93"/>
      <c r="AA238" s="93"/>
      <c r="AB238" s="93"/>
      <c r="AC238" s="93"/>
      <c r="AD238" s="93"/>
      <c r="AE238" s="93"/>
      <c r="AF238" s="93"/>
      <c r="AG238" s="93"/>
      <c r="AH238" s="93"/>
      <c r="AI238" s="93">
        <v>1</v>
      </c>
      <c r="AJ238" s="93"/>
      <c r="AK238" s="93"/>
      <c r="AL238" s="93"/>
      <c r="AM238" s="93"/>
      <c r="AN238" s="93"/>
      <c r="AO238" s="93"/>
      <c r="AP238" s="93"/>
      <c r="AQ238" s="93"/>
      <c r="AR238" s="93">
        <v>1</v>
      </c>
      <c r="AS238" s="94" t="s">
        <v>1624</v>
      </c>
      <c r="AT238" s="90" t="s">
        <v>1920</v>
      </c>
      <c r="AU238" s="32"/>
      <c r="AV238" s="32"/>
      <c r="AW238" s="32"/>
      <c r="AX238" s="32"/>
      <c r="AY238" s="32"/>
    </row>
    <row r="239" spans="1:51" x14ac:dyDescent="0.2">
      <c r="A239" s="144">
        <f t="shared" si="17"/>
        <v>45</v>
      </c>
      <c r="B239" s="84" t="s">
        <v>1624</v>
      </c>
      <c r="C239" s="85" t="s">
        <v>739</v>
      </c>
      <c r="D239" s="86" t="s">
        <v>1921</v>
      </c>
      <c r="E239" s="87">
        <f t="shared" si="18"/>
        <v>31300</v>
      </c>
      <c r="F239" s="95">
        <f t="shared" si="15"/>
        <v>14</v>
      </c>
      <c r="G239" s="145">
        <f t="shared" si="16"/>
        <v>12</v>
      </c>
      <c r="H239" s="147">
        <f t="shared" si="19"/>
        <v>12</v>
      </c>
      <c r="I239" s="89"/>
      <c r="J239" s="88">
        <v>1</v>
      </c>
      <c r="K239" s="89"/>
      <c r="L239" s="88"/>
      <c r="M239" s="88">
        <v>11</v>
      </c>
      <c r="N239" s="88"/>
      <c r="O239" s="89"/>
      <c r="P239" s="88"/>
      <c r="Q239" s="89"/>
      <c r="R239" s="88"/>
      <c r="S239" s="89"/>
      <c r="T239" s="88"/>
      <c r="U239" s="89">
        <v>2</v>
      </c>
      <c r="V239" s="88"/>
      <c r="W239" s="89"/>
      <c r="X239" s="88"/>
      <c r="Y239" s="89"/>
      <c r="Z239" s="88"/>
      <c r="AA239" s="89"/>
      <c r="AB239" s="88"/>
      <c r="AC239" s="89"/>
      <c r="AD239" s="88"/>
      <c r="AE239" s="89"/>
      <c r="AF239" s="88"/>
      <c r="AG239" s="89"/>
      <c r="AH239" s="88"/>
      <c r="AI239" s="89"/>
      <c r="AJ239" s="88"/>
      <c r="AK239" s="89"/>
      <c r="AL239" s="88"/>
      <c r="AM239" s="89"/>
      <c r="AN239" s="88"/>
      <c r="AO239" s="89"/>
      <c r="AP239" s="88"/>
      <c r="AQ239" s="89"/>
      <c r="AR239" s="88"/>
      <c r="AS239" s="84" t="s">
        <v>1624</v>
      </c>
      <c r="AT239" s="85" t="s">
        <v>739</v>
      </c>
      <c r="AU239" s="32"/>
      <c r="AV239" s="32"/>
      <c r="AW239" s="32"/>
      <c r="AX239" s="32"/>
      <c r="AY239" s="32"/>
    </row>
    <row r="240" spans="1:51" x14ac:dyDescent="0.2">
      <c r="A240" s="144">
        <f t="shared" si="17"/>
        <v>45</v>
      </c>
      <c r="B240" s="94" t="s">
        <v>1624</v>
      </c>
      <c r="C240" s="90" t="s">
        <v>1922</v>
      </c>
      <c r="D240" s="91" t="s">
        <v>2228</v>
      </c>
      <c r="E240" s="92">
        <f t="shared" si="18"/>
        <v>31920</v>
      </c>
      <c r="F240" s="96">
        <f t="shared" si="15"/>
        <v>14</v>
      </c>
      <c r="G240" s="145">
        <f t="shared" si="16"/>
        <v>12</v>
      </c>
      <c r="H240" s="147">
        <f t="shared" si="19"/>
        <v>12</v>
      </c>
      <c r="I240" s="93"/>
      <c r="J240" s="93">
        <v>1</v>
      </c>
      <c r="K240" s="93"/>
      <c r="L240" s="93"/>
      <c r="M240" s="93">
        <v>11</v>
      </c>
      <c r="N240" s="93"/>
      <c r="O240" s="93"/>
      <c r="P240" s="93"/>
      <c r="Q240" s="93"/>
      <c r="R240" s="93"/>
      <c r="S240" s="93"/>
      <c r="T240" s="93"/>
      <c r="U240" s="93">
        <v>1</v>
      </c>
      <c r="V240" s="93"/>
      <c r="W240" s="93"/>
      <c r="X240" s="93"/>
      <c r="Y240" s="93"/>
      <c r="Z240" s="93"/>
      <c r="AA240" s="93"/>
      <c r="AB240" s="93"/>
      <c r="AC240" s="93"/>
      <c r="AD240" s="93">
        <v>1</v>
      </c>
      <c r="AE240" s="93"/>
      <c r="AF240" s="93"/>
      <c r="AG240" s="93"/>
      <c r="AH240" s="93"/>
      <c r="AI240" s="93"/>
      <c r="AJ240" s="93"/>
      <c r="AK240" s="93"/>
      <c r="AL240" s="93"/>
      <c r="AM240" s="93"/>
      <c r="AN240" s="93"/>
      <c r="AO240" s="93"/>
      <c r="AP240" s="93"/>
      <c r="AQ240" s="93"/>
      <c r="AR240" s="93"/>
      <c r="AS240" s="94" t="s">
        <v>1624</v>
      </c>
      <c r="AT240" s="90" t="s">
        <v>742</v>
      </c>
      <c r="AU240" s="32"/>
      <c r="AV240" s="32"/>
      <c r="AW240" s="32"/>
      <c r="AX240" s="32"/>
      <c r="AY240" s="32"/>
    </row>
    <row r="241" spans="1:51" x14ac:dyDescent="0.2">
      <c r="A241" s="144">
        <f t="shared" si="17"/>
        <v>45</v>
      </c>
      <c r="B241" s="84" t="s">
        <v>1624</v>
      </c>
      <c r="C241" s="85" t="s">
        <v>1923</v>
      </c>
      <c r="D241" s="86" t="s">
        <v>2229</v>
      </c>
      <c r="E241" s="87">
        <f t="shared" si="18"/>
        <v>30340</v>
      </c>
      <c r="F241" s="95">
        <f t="shared" si="15"/>
        <v>14</v>
      </c>
      <c r="G241" s="145">
        <f t="shared" si="16"/>
        <v>12</v>
      </c>
      <c r="H241" s="147">
        <f t="shared" si="19"/>
        <v>12</v>
      </c>
      <c r="I241" s="89"/>
      <c r="J241" s="88">
        <v>1</v>
      </c>
      <c r="K241" s="89"/>
      <c r="L241" s="88"/>
      <c r="M241" s="88">
        <v>11</v>
      </c>
      <c r="N241" s="88"/>
      <c r="O241" s="89"/>
      <c r="P241" s="88"/>
      <c r="Q241" s="89"/>
      <c r="R241" s="88"/>
      <c r="S241" s="89"/>
      <c r="T241" s="88"/>
      <c r="U241" s="89"/>
      <c r="V241" s="88"/>
      <c r="W241" s="89"/>
      <c r="X241" s="88"/>
      <c r="Y241" s="89"/>
      <c r="Z241" s="88"/>
      <c r="AA241" s="89"/>
      <c r="AB241" s="88"/>
      <c r="AC241" s="89"/>
      <c r="AD241" s="88"/>
      <c r="AE241" s="89"/>
      <c r="AF241" s="88"/>
      <c r="AG241" s="89"/>
      <c r="AH241" s="88"/>
      <c r="AI241" s="89">
        <v>2</v>
      </c>
      <c r="AJ241" s="88"/>
      <c r="AK241" s="89"/>
      <c r="AL241" s="88"/>
      <c r="AM241" s="89"/>
      <c r="AN241" s="88"/>
      <c r="AO241" s="89"/>
      <c r="AP241" s="88"/>
      <c r="AQ241" s="89"/>
      <c r="AR241" s="88"/>
      <c r="AS241" s="84" t="s">
        <v>1624</v>
      </c>
      <c r="AT241" s="85" t="s">
        <v>743</v>
      </c>
      <c r="AU241" s="32"/>
      <c r="AV241" s="32"/>
      <c r="AW241" s="32"/>
      <c r="AX241" s="32"/>
      <c r="AY241" s="32"/>
    </row>
    <row r="242" spans="1:51" x14ac:dyDescent="0.2">
      <c r="A242" s="144">
        <f t="shared" si="17"/>
        <v>45</v>
      </c>
      <c r="B242" s="94" t="s">
        <v>1624</v>
      </c>
      <c r="C242" s="90" t="s">
        <v>1924</v>
      </c>
      <c r="D242" s="91" t="s">
        <v>2230</v>
      </c>
      <c r="E242" s="92">
        <f t="shared" si="18"/>
        <v>30810</v>
      </c>
      <c r="F242" s="96">
        <f t="shared" si="15"/>
        <v>14</v>
      </c>
      <c r="G242" s="145">
        <f t="shared" si="16"/>
        <v>12</v>
      </c>
      <c r="H242" s="147">
        <f t="shared" si="19"/>
        <v>12</v>
      </c>
      <c r="I242" s="93"/>
      <c r="J242" s="93">
        <v>1</v>
      </c>
      <c r="K242" s="93"/>
      <c r="L242" s="93"/>
      <c r="M242" s="93">
        <v>11</v>
      </c>
      <c r="N242" s="93"/>
      <c r="O242" s="93"/>
      <c r="P242" s="93"/>
      <c r="Q242" s="93"/>
      <c r="R242" s="93"/>
      <c r="S242" s="93"/>
      <c r="T242" s="93"/>
      <c r="U242" s="93"/>
      <c r="V242" s="93"/>
      <c r="W242" s="93"/>
      <c r="X242" s="93"/>
      <c r="Y242" s="93"/>
      <c r="Z242" s="93"/>
      <c r="AA242" s="93"/>
      <c r="AB242" s="93"/>
      <c r="AC242" s="93"/>
      <c r="AD242" s="93"/>
      <c r="AE242" s="93"/>
      <c r="AF242" s="93"/>
      <c r="AG242" s="93"/>
      <c r="AH242" s="93"/>
      <c r="AI242" s="93">
        <v>1</v>
      </c>
      <c r="AJ242" s="93"/>
      <c r="AK242" s="93"/>
      <c r="AL242" s="93"/>
      <c r="AM242" s="93"/>
      <c r="AN242" s="93"/>
      <c r="AO242" s="93"/>
      <c r="AP242" s="93"/>
      <c r="AQ242" s="93"/>
      <c r="AR242" s="93">
        <v>1</v>
      </c>
      <c r="AS242" s="94" t="s">
        <v>1624</v>
      </c>
      <c r="AT242" s="90" t="s">
        <v>746</v>
      </c>
      <c r="AU242" s="32"/>
      <c r="AV242" s="32"/>
      <c r="AW242" s="32"/>
      <c r="AX242" s="32"/>
      <c r="AY242" s="32"/>
    </row>
    <row r="243" spans="1:51" x14ac:dyDescent="0.2">
      <c r="A243" s="144">
        <f t="shared" si="17"/>
        <v>48</v>
      </c>
      <c r="B243" s="84" t="s">
        <v>1624</v>
      </c>
      <c r="C243" s="85" t="s">
        <v>1925</v>
      </c>
      <c r="D243" s="86" t="s">
        <v>1926</v>
      </c>
      <c r="E243" s="87">
        <f t="shared" si="18"/>
        <v>36930</v>
      </c>
      <c r="F243" s="95">
        <f t="shared" si="15"/>
        <v>18</v>
      </c>
      <c r="G243" s="145">
        <f t="shared" si="16"/>
        <v>15</v>
      </c>
      <c r="H243" s="147">
        <f t="shared" si="19"/>
        <v>15</v>
      </c>
      <c r="I243" s="89">
        <v>1</v>
      </c>
      <c r="J243" s="88"/>
      <c r="K243" s="89"/>
      <c r="L243" s="88"/>
      <c r="M243" s="88">
        <v>12</v>
      </c>
      <c r="N243" s="88">
        <v>2</v>
      </c>
      <c r="O243" s="89"/>
      <c r="P243" s="88"/>
      <c r="Q243" s="89"/>
      <c r="R243" s="88"/>
      <c r="S243" s="89">
        <v>1</v>
      </c>
      <c r="T243" s="88"/>
      <c r="U243" s="89">
        <v>2</v>
      </c>
      <c r="V243" s="88"/>
      <c r="W243" s="89"/>
      <c r="X243" s="88"/>
      <c r="Y243" s="89"/>
      <c r="Z243" s="88"/>
      <c r="AA243" s="89"/>
      <c r="AB243" s="88"/>
      <c r="AC243" s="89"/>
      <c r="AD243" s="88"/>
      <c r="AE243" s="89"/>
      <c r="AF243" s="88"/>
      <c r="AG243" s="89"/>
      <c r="AH243" s="88"/>
      <c r="AI243" s="89"/>
      <c r="AJ243" s="88"/>
      <c r="AK243" s="89"/>
      <c r="AL243" s="88"/>
      <c r="AM243" s="89"/>
      <c r="AN243" s="88"/>
      <c r="AO243" s="89"/>
      <c r="AP243" s="88"/>
      <c r="AQ243" s="89"/>
      <c r="AR243" s="88"/>
      <c r="AS243" s="84" t="s">
        <v>1624</v>
      </c>
      <c r="AT243" s="85" t="s">
        <v>1925</v>
      </c>
      <c r="AU243" s="32"/>
      <c r="AV243" s="32"/>
      <c r="AW243" s="32"/>
      <c r="AX243" s="32"/>
      <c r="AY243" s="32"/>
    </row>
    <row r="244" spans="1:51" x14ac:dyDescent="0.2">
      <c r="A244" s="144">
        <f t="shared" si="17"/>
        <v>48</v>
      </c>
      <c r="B244" s="94" t="s">
        <v>1624</v>
      </c>
      <c r="C244" s="90" t="s">
        <v>1927</v>
      </c>
      <c r="D244" s="91" t="s">
        <v>2231</v>
      </c>
      <c r="E244" s="92">
        <f t="shared" si="18"/>
        <v>37550</v>
      </c>
      <c r="F244" s="96">
        <f t="shared" si="15"/>
        <v>18</v>
      </c>
      <c r="G244" s="145">
        <f t="shared" si="16"/>
        <v>15</v>
      </c>
      <c r="H244" s="147">
        <f t="shared" si="19"/>
        <v>15</v>
      </c>
      <c r="I244" s="93">
        <v>1</v>
      </c>
      <c r="J244" s="93"/>
      <c r="K244" s="93"/>
      <c r="L244" s="93"/>
      <c r="M244" s="93">
        <v>12</v>
      </c>
      <c r="N244" s="93">
        <v>2</v>
      </c>
      <c r="O244" s="93"/>
      <c r="P244" s="93"/>
      <c r="Q244" s="93"/>
      <c r="R244" s="93"/>
      <c r="S244" s="93">
        <v>1</v>
      </c>
      <c r="T244" s="93"/>
      <c r="U244" s="93">
        <v>1</v>
      </c>
      <c r="V244" s="93"/>
      <c r="W244" s="93"/>
      <c r="X244" s="93"/>
      <c r="Y244" s="93"/>
      <c r="Z244" s="93"/>
      <c r="AA244" s="93"/>
      <c r="AB244" s="93"/>
      <c r="AC244" s="93"/>
      <c r="AD244" s="93">
        <v>1</v>
      </c>
      <c r="AE244" s="93"/>
      <c r="AF244" s="93"/>
      <c r="AG244" s="93"/>
      <c r="AH244" s="93"/>
      <c r="AI244" s="93"/>
      <c r="AJ244" s="93"/>
      <c r="AK244" s="93"/>
      <c r="AL244" s="93"/>
      <c r="AM244" s="93"/>
      <c r="AN244" s="93"/>
      <c r="AO244" s="93"/>
      <c r="AP244" s="93"/>
      <c r="AQ244" s="93"/>
      <c r="AR244" s="93"/>
      <c r="AS244" s="94" t="s">
        <v>1624</v>
      </c>
      <c r="AT244" s="90" t="s">
        <v>1928</v>
      </c>
      <c r="AU244" s="32"/>
      <c r="AV244" s="32"/>
      <c r="AW244" s="32"/>
      <c r="AX244" s="32"/>
      <c r="AY244" s="32"/>
    </row>
    <row r="245" spans="1:51" x14ac:dyDescent="0.2">
      <c r="A245" s="144">
        <f t="shared" si="17"/>
        <v>48</v>
      </c>
      <c r="B245" s="84" t="s">
        <v>1624</v>
      </c>
      <c r="C245" s="85" t="s">
        <v>1929</v>
      </c>
      <c r="D245" s="86" t="s">
        <v>2232</v>
      </c>
      <c r="E245" s="87">
        <f t="shared" si="18"/>
        <v>35580</v>
      </c>
      <c r="F245" s="95">
        <f t="shared" si="15"/>
        <v>18</v>
      </c>
      <c r="G245" s="145">
        <f t="shared" si="16"/>
        <v>15</v>
      </c>
      <c r="H245" s="147">
        <f t="shared" si="19"/>
        <v>15</v>
      </c>
      <c r="I245" s="89">
        <v>1</v>
      </c>
      <c r="J245" s="88"/>
      <c r="K245" s="89"/>
      <c r="L245" s="88"/>
      <c r="M245" s="88">
        <v>12</v>
      </c>
      <c r="N245" s="88">
        <v>2</v>
      </c>
      <c r="O245" s="89"/>
      <c r="P245" s="88"/>
      <c r="Q245" s="89"/>
      <c r="R245" s="88"/>
      <c r="S245" s="89"/>
      <c r="T245" s="88"/>
      <c r="U245" s="89"/>
      <c r="V245" s="88"/>
      <c r="W245" s="89"/>
      <c r="X245" s="88"/>
      <c r="Y245" s="89"/>
      <c r="Z245" s="88"/>
      <c r="AA245" s="89"/>
      <c r="AB245" s="88"/>
      <c r="AC245" s="89"/>
      <c r="AD245" s="88"/>
      <c r="AE245" s="89"/>
      <c r="AF245" s="88"/>
      <c r="AG245" s="89">
        <v>1</v>
      </c>
      <c r="AH245" s="88"/>
      <c r="AI245" s="89">
        <v>2</v>
      </c>
      <c r="AJ245" s="88"/>
      <c r="AK245" s="89"/>
      <c r="AL245" s="88"/>
      <c r="AM245" s="89"/>
      <c r="AN245" s="88"/>
      <c r="AO245" s="89"/>
      <c r="AP245" s="88"/>
      <c r="AQ245" s="89"/>
      <c r="AR245" s="88"/>
      <c r="AS245" s="84" t="s">
        <v>1624</v>
      </c>
      <c r="AT245" s="85" t="s">
        <v>1930</v>
      </c>
      <c r="AU245" s="32"/>
      <c r="AV245" s="32"/>
      <c r="AW245" s="32"/>
      <c r="AX245" s="32"/>
      <c r="AY245" s="32"/>
    </row>
    <row r="246" spans="1:51" x14ac:dyDescent="0.2">
      <c r="A246" s="144">
        <f t="shared" si="17"/>
        <v>48</v>
      </c>
      <c r="B246" s="94" t="s">
        <v>1624</v>
      </c>
      <c r="C246" s="90" t="s">
        <v>1931</v>
      </c>
      <c r="D246" s="91" t="s">
        <v>2233</v>
      </c>
      <c r="E246" s="92">
        <f t="shared" si="18"/>
        <v>36050</v>
      </c>
      <c r="F246" s="96">
        <f t="shared" si="15"/>
        <v>18</v>
      </c>
      <c r="G246" s="145">
        <f t="shared" si="16"/>
        <v>15</v>
      </c>
      <c r="H246" s="147">
        <f t="shared" si="19"/>
        <v>15</v>
      </c>
      <c r="I246" s="93">
        <v>1</v>
      </c>
      <c r="J246" s="93"/>
      <c r="K246" s="93"/>
      <c r="L246" s="93"/>
      <c r="M246" s="93">
        <v>12</v>
      </c>
      <c r="N246" s="93">
        <v>2</v>
      </c>
      <c r="O246" s="93"/>
      <c r="P246" s="93"/>
      <c r="Q246" s="93"/>
      <c r="R246" s="93"/>
      <c r="S246" s="93"/>
      <c r="T246" s="93"/>
      <c r="U246" s="93"/>
      <c r="V246" s="93"/>
      <c r="W246" s="93"/>
      <c r="X246" s="93"/>
      <c r="Y246" s="93"/>
      <c r="Z246" s="93"/>
      <c r="AA246" s="93"/>
      <c r="AB246" s="93"/>
      <c r="AC246" s="93"/>
      <c r="AD246" s="93"/>
      <c r="AE246" s="93"/>
      <c r="AF246" s="93"/>
      <c r="AG246" s="93">
        <v>1</v>
      </c>
      <c r="AH246" s="93"/>
      <c r="AI246" s="93">
        <v>1</v>
      </c>
      <c r="AJ246" s="93"/>
      <c r="AK246" s="93"/>
      <c r="AL246" s="93"/>
      <c r="AM246" s="93"/>
      <c r="AN246" s="93"/>
      <c r="AO246" s="93"/>
      <c r="AP246" s="93"/>
      <c r="AQ246" s="93"/>
      <c r="AR246" s="93">
        <v>1</v>
      </c>
      <c r="AS246" s="94" t="s">
        <v>1624</v>
      </c>
      <c r="AT246" s="90" t="s">
        <v>1932</v>
      </c>
      <c r="AU246" s="32"/>
      <c r="AV246" s="32"/>
      <c r="AW246" s="32"/>
      <c r="AX246" s="32"/>
      <c r="AY246" s="32"/>
    </row>
    <row r="247" spans="1:51" x14ac:dyDescent="0.2">
      <c r="A247" s="144">
        <f t="shared" si="17"/>
        <v>49</v>
      </c>
      <c r="B247" s="84" t="s">
        <v>1624</v>
      </c>
      <c r="C247" s="85" t="s">
        <v>755</v>
      </c>
      <c r="D247" s="86" t="s">
        <v>1933</v>
      </c>
      <c r="E247" s="87">
        <f t="shared" si="18"/>
        <v>37080</v>
      </c>
      <c r="F247" s="95">
        <f t="shared" si="15"/>
        <v>18</v>
      </c>
      <c r="G247" s="145">
        <f t="shared" si="16"/>
        <v>15</v>
      </c>
      <c r="H247" s="147">
        <f t="shared" si="19"/>
        <v>15</v>
      </c>
      <c r="I247" s="89"/>
      <c r="J247" s="88">
        <v>1</v>
      </c>
      <c r="K247" s="89"/>
      <c r="L247" s="88"/>
      <c r="M247" s="88">
        <v>12</v>
      </c>
      <c r="N247" s="88">
        <v>2</v>
      </c>
      <c r="O247" s="89"/>
      <c r="P247" s="88"/>
      <c r="Q247" s="89"/>
      <c r="R247" s="88"/>
      <c r="S247" s="89">
        <v>1</v>
      </c>
      <c r="T247" s="88"/>
      <c r="U247" s="89">
        <v>2</v>
      </c>
      <c r="V247" s="88"/>
      <c r="W247" s="89"/>
      <c r="X247" s="88"/>
      <c r="Y247" s="89"/>
      <c r="Z247" s="88"/>
      <c r="AA247" s="89"/>
      <c r="AB247" s="88"/>
      <c r="AC247" s="89"/>
      <c r="AD247" s="88"/>
      <c r="AE247" s="89"/>
      <c r="AF247" s="88"/>
      <c r="AG247" s="89"/>
      <c r="AH247" s="88"/>
      <c r="AI247" s="89"/>
      <c r="AJ247" s="88"/>
      <c r="AK247" s="89"/>
      <c r="AL247" s="88"/>
      <c r="AM247" s="89"/>
      <c r="AN247" s="88"/>
      <c r="AO247" s="89"/>
      <c r="AP247" s="88"/>
      <c r="AQ247" s="89"/>
      <c r="AR247" s="88"/>
      <c r="AS247" s="84" t="s">
        <v>1624</v>
      </c>
      <c r="AT247" s="85" t="s">
        <v>755</v>
      </c>
      <c r="AU247" s="32"/>
      <c r="AV247" s="32"/>
      <c r="AW247" s="32"/>
      <c r="AX247" s="32"/>
      <c r="AY247" s="32"/>
    </row>
    <row r="248" spans="1:51" x14ac:dyDescent="0.2">
      <c r="A248" s="144">
        <f t="shared" si="17"/>
        <v>49</v>
      </c>
      <c r="B248" s="94" t="s">
        <v>1624</v>
      </c>
      <c r="C248" s="90" t="s">
        <v>1934</v>
      </c>
      <c r="D248" s="91" t="s">
        <v>2234</v>
      </c>
      <c r="E248" s="92">
        <f t="shared" si="18"/>
        <v>37700</v>
      </c>
      <c r="F248" s="96">
        <f t="shared" si="15"/>
        <v>18</v>
      </c>
      <c r="G248" s="145">
        <f t="shared" si="16"/>
        <v>15</v>
      </c>
      <c r="H248" s="147">
        <f t="shared" si="19"/>
        <v>15</v>
      </c>
      <c r="I248" s="93"/>
      <c r="J248" s="93">
        <v>1</v>
      </c>
      <c r="K248" s="93"/>
      <c r="L248" s="93"/>
      <c r="M248" s="93">
        <v>12</v>
      </c>
      <c r="N248" s="93">
        <v>2</v>
      </c>
      <c r="O248" s="93"/>
      <c r="P248" s="93"/>
      <c r="Q248" s="93"/>
      <c r="R248" s="93"/>
      <c r="S248" s="93">
        <v>1</v>
      </c>
      <c r="T248" s="93"/>
      <c r="U248" s="93">
        <v>1</v>
      </c>
      <c r="V248" s="93"/>
      <c r="W248" s="93"/>
      <c r="X248" s="93"/>
      <c r="Y248" s="93"/>
      <c r="Z248" s="93"/>
      <c r="AA248" s="93"/>
      <c r="AB248" s="93"/>
      <c r="AC248" s="93"/>
      <c r="AD248" s="93">
        <v>1</v>
      </c>
      <c r="AE248" s="93"/>
      <c r="AF248" s="93"/>
      <c r="AG248" s="93"/>
      <c r="AH248" s="93"/>
      <c r="AI248" s="93"/>
      <c r="AJ248" s="93"/>
      <c r="AK248" s="93"/>
      <c r="AL248" s="93"/>
      <c r="AM248" s="93"/>
      <c r="AN248" s="93"/>
      <c r="AO248" s="93"/>
      <c r="AP248" s="93"/>
      <c r="AQ248" s="93"/>
      <c r="AR248" s="93"/>
      <c r="AS248" s="94" t="s">
        <v>1624</v>
      </c>
      <c r="AT248" s="90" t="s">
        <v>757</v>
      </c>
      <c r="AU248" s="32"/>
      <c r="AV248" s="32"/>
      <c r="AW248" s="32"/>
      <c r="AX248" s="32"/>
      <c r="AY248" s="32"/>
    </row>
    <row r="249" spans="1:51" x14ac:dyDescent="0.2">
      <c r="A249" s="144">
        <f t="shared" si="17"/>
        <v>49</v>
      </c>
      <c r="B249" s="84" t="s">
        <v>1624</v>
      </c>
      <c r="C249" s="85" t="s">
        <v>1935</v>
      </c>
      <c r="D249" s="86" t="s">
        <v>2235</v>
      </c>
      <c r="E249" s="87">
        <f t="shared" si="18"/>
        <v>35730</v>
      </c>
      <c r="F249" s="95">
        <f t="shared" si="15"/>
        <v>18</v>
      </c>
      <c r="G249" s="145">
        <f t="shared" si="16"/>
        <v>15</v>
      </c>
      <c r="H249" s="147">
        <f t="shared" si="19"/>
        <v>15</v>
      </c>
      <c r="I249" s="89"/>
      <c r="J249" s="88">
        <v>1</v>
      </c>
      <c r="K249" s="89"/>
      <c r="L249" s="88"/>
      <c r="M249" s="88">
        <v>12</v>
      </c>
      <c r="N249" s="88">
        <v>2</v>
      </c>
      <c r="O249" s="89"/>
      <c r="P249" s="88"/>
      <c r="Q249" s="89"/>
      <c r="R249" s="88"/>
      <c r="S249" s="89"/>
      <c r="T249" s="88"/>
      <c r="U249" s="89"/>
      <c r="V249" s="88"/>
      <c r="W249" s="89"/>
      <c r="X249" s="88"/>
      <c r="Y249" s="89"/>
      <c r="Z249" s="88"/>
      <c r="AA249" s="89"/>
      <c r="AB249" s="88"/>
      <c r="AC249" s="89"/>
      <c r="AD249" s="88"/>
      <c r="AE249" s="89"/>
      <c r="AF249" s="88"/>
      <c r="AG249" s="89">
        <v>1</v>
      </c>
      <c r="AH249" s="88"/>
      <c r="AI249" s="89">
        <v>2</v>
      </c>
      <c r="AJ249" s="88"/>
      <c r="AK249" s="89"/>
      <c r="AL249" s="88"/>
      <c r="AM249" s="89"/>
      <c r="AN249" s="88"/>
      <c r="AO249" s="89"/>
      <c r="AP249" s="88"/>
      <c r="AQ249" s="89"/>
      <c r="AR249" s="88"/>
      <c r="AS249" s="84" t="s">
        <v>1624</v>
      </c>
      <c r="AT249" s="85" t="s">
        <v>758</v>
      </c>
      <c r="AU249" s="32"/>
      <c r="AV249" s="32"/>
      <c r="AW249" s="32"/>
      <c r="AX249" s="32"/>
      <c r="AY249" s="32"/>
    </row>
    <row r="250" spans="1:51" x14ac:dyDescent="0.2">
      <c r="A250" s="144">
        <f t="shared" si="17"/>
        <v>49</v>
      </c>
      <c r="B250" s="94" t="s">
        <v>1624</v>
      </c>
      <c r="C250" s="90" t="s">
        <v>1936</v>
      </c>
      <c r="D250" s="91" t="s">
        <v>2236</v>
      </c>
      <c r="E250" s="92">
        <f t="shared" si="18"/>
        <v>36200</v>
      </c>
      <c r="F250" s="96">
        <f t="shared" si="15"/>
        <v>18</v>
      </c>
      <c r="G250" s="145">
        <f t="shared" si="16"/>
        <v>15</v>
      </c>
      <c r="H250" s="147">
        <f t="shared" si="19"/>
        <v>15</v>
      </c>
      <c r="I250" s="93"/>
      <c r="J250" s="93">
        <v>1</v>
      </c>
      <c r="K250" s="93"/>
      <c r="L250" s="93"/>
      <c r="M250" s="93">
        <v>12</v>
      </c>
      <c r="N250" s="93">
        <v>2</v>
      </c>
      <c r="O250" s="93"/>
      <c r="P250" s="93"/>
      <c r="Q250" s="93"/>
      <c r="R250" s="93"/>
      <c r="S250" s="93"/>
      <c r="T250" s="93"/>
      <c r="U250" s="93"/>
      <c r="V250" s="93"/>
      <c r="W250" s="93"/>
      <c r="X250" s="93"/>
      <c r="Y250" s="93"/>
      <c r="Z250" s="93"/>
      <c r="AA250" s="93"/>
      <c r="AB250" s="93"/>
      <c r="AC250" s="93"/>
      <c r="AD250" s="93"/>
      <c r="AE250" s="93"/>
      <c r="AF250" s="93"/>
      <c r="AG250" s="93">
        <v>1</v>
      </c>
      <c r="AH250" s="93"/>
      <c r="AI250" s="93">
        <v>1</v>
      </c>
      <c r="AJ250" s="93"/>
      <c r="AK250" s="93"/>
      <c r="AL250" s="93"/>
      <c r="AM250" s="93"/>
      <c r="AN250" s="93"/>
      <c r="AO250" s="93"/>
      <c r="AP250" s="93"/>
      <c r="AQ250" s="93"/>
      <c r="AR250" s="93">
        <v>1</v>
      </c>
      <c r="AS250" s="94" t="s">
        <v>1624</v>
      </c>
      <c r="AT250" s="90" t="s">
        <v>761</v>
      </c>
      <c r="AU250" s="32"/>
      <c r="AV250" s="32"/>
      <c r="AW250" s="32"/>
      <c r="AX250" s="32"/>
      <c r="AY250" s="32"/>
    </row>
    <row r="251" spans="1:51" x14ac:dyDescent="0.2">
      <c r="A251" s="144">
        <f t="shared" si="17"/>
        <v>50</v>
      </c>
      <c r="B251" s="84" t="s">
        <v>1624</v>
      </c>
      <c r="C251" s="85" t="s">
        <v>1937</v>
      </c>
      <c r="D251" s="86" t="s">
        <v>1938</v>
      </c>
      <c r="E251" s="87">
        <f t="shared" si="18"/>
        <v>37980</v>
      </c>
      <c r="F251" s="95">
        <f t="shared" si="15"/>
        <v>18</v>
      </c>
      <c r="G251" s="145">
        <f t="shared" si="16"/>
        <v>15</v>
      </c>
      <c r="H251" s="147">
        <f t="shared" si="19"/>
        <v>15</v>
      </c>
      <c r="I251" s="89">
        <v>1</v>
      </c>
      <c r="J251" s="88"/>
      <c r="K251" s="89">
        <v>1</v>
      </c>
      <c r="L251" s="88"/>
      <c r="M251" s="88">
        <v>12</v>
      </c>
      <c r="N251" s="88">
        <v>1</v>
      </c>
      <c r="O251" s="89"/>
      <c r="P251" s="88"/>
      <c r="Q251" s="89"/>
      <c r="R251" s="88"/>
      <c r="S251" s="89">
        <v>1</v>
      </c>
      <c r="T251" s="88"/>
      <c r="U251" s="89">
        <v>2</v>
      </c>
      <c r="V251" s="88"/>
      <c r="W251" s="89"/>
      <c r="X251" s="88"/>
      <c r="Y251" s="89"/>
      <c r="Z251" s="88"/>
      <c r="AA251" s="89"/>
      <c r="AB251" s="88"/>
      <c r="AC251" s="89"/>
      <c r="AD251" s="88"/>
      <c r="AE251" s="89"/>
      <c r="AF251" s="88"/>
      <c r="AG251" s="89"/>
      <c r="AH251" s="88"/>
      <c r="AI251" s="89"/>
      <c r="AJ251" s="88"/>
      <c r="AK251" s="89"/>
      <c r="AL251" s="88"/>
      <c r="AM251" s="89"/>
      <c r="AN251" s="88"/>
      <c r="AO251" s="89"/>
      <c r="AP251" s="88"/>
      <c r="AQ251" s="89"/>
      <c r="AR251" s="88"/>
      <c r="AS251" s="84" t="s">
        <v>1624</v>
      </c>
      <c r="AT251" s="85" t="s">
        <v>1937</v>
      </c>
      <c r="AU251" s="32"/>
      <c r="AV251" s="32"/>
      <c r="AW251" s="32"/>
      <c r="AX251" s="32"/>
      <c r="AY251" s="32"/>
    </row>
    <row r="252" spans="1:51" x14ac:dyDescent="0.2">
      <c r="A252" s="144">
        <f t="shared" si="17"/>
        <v>50</v>
      </c>
      <c r="B252" s="94" t="s">
        <v>1624</v>
      </c>
      <c r="C252" s="90" t="s">
        <v>1939</v>
      </c>
      <c r="D252" s="91" t="s">
        <v>2237</v>
      </c>
      <c r="E252" s="92">
        <f t="shared" si="18"/>
        <v>38600</v>
      </c>
      <c r="F252" s="96">
        <f t="shared" si="15"/>
        <v>18</v>
      </c>
      <c r="G252" s="145">
        <f t="shared" si="16"/>
        <v>15</v>
      </c>
      <c r="H252" s="147">
        <f t="shared" si="19"/>
        <v>15</v>
      </c>
      <c r="I252" s="93">
        <v>1</v>
      </c>
      <c r="J252" s="93"/>
      <c r="K252" s="93">
        <v>1</v>
      </c>
      <c r="L252" s="93"/>
      <c r="M252" s="93">
        <v>12</v>
      </c>
      <c r="N252" s="93">
        <v>1</v>
      </c>
      <c r="O252" s="93"/>
      <c r="P252" s="93"/>
      <c r="Q252" s="93"/>
      <c r="R252" s="93"/>
      <c r="S252" s="93">
        <v>1</v>
      </c>
      <c r="T252" s="93"/>
      <c r="U252" s="93">
        <v>1</v>
      </c>
      <c r="V252" s="93"/>
      <c r="W252" s="93"/>
      <c r="X252" s="93"/>
      <c r="Y252" s="93"/>
      <c r="Z252" s="93"/>
      <c r="AA252" s="93"/>
      <c r="AB252" s="93"/>
      <c r="AC252" s="93"/>
      <c r="AD252" s="93">
        <v>1</v>
      </c>
      <c r="AE252" s="93"/>
      <c r="AF252" s="93"/>
      <c r="AG252" s="93"/>
      <c r="AH252" s="93"/>
      <c r="AI252" s="93"/>
      <c r="AJ252" s="93"/>
      <c r="AK252" s="93"/>
      <c r="AL252" s="93"/>
      <c r="AM252" s="93"/>
      <c r="AN252" s="93"/>
      <c r="AO252" s="93"/>
      <c r="AP252" s="93"/>
      <c r="AQ252" s="93"/>
      <c r="AR252" s="93"/>
      <c r="AS252" s="94" t="s">
        <v>1624</v>
      </c>
      <c r="AT252" s="90" t="s">
        <v>1940</v>
      </c>
      <c r="AU252" s="32"/>
      <c r="AV252" s="32"/>
      <c r="AW252" s="32"/>
      <c r="AX252" s="32"/>
      <c r="AY252" s="32"/>
    </row>
    <row r="253" spans="1:51" x14ac:dyDescent="0.2">
      <c r="A253" s="144">
        <f t="shared" si="17"/>
        <v>50</v>
      </c>
      <c r="B253" s="84" t="s">
        <v>1624</v>
      </c>
      <c r="C253" s="85" t="s">
        <v>1941</v>
      </c>
      <c r="D253" s="86" t="s">
        <v>2238</v>
      </c>
      <c r="E253" s="87">
        <f t="shared" si="18"/>
        <v>36630</v>
      </c>
      <c r="F253" s="95">
        <f t="shared" si="15"/>
        <v>18</v>
      </c>
      <c r="G253" s="145">
        <f t="shared" si="16"/>
        <v>15</v>
      </c>
      <c r="H253" s="147">
        <f t="shared" si="19"/>
        <v>15</v>
      </c>
      <c r="I253" s="89">
        <v>1</v>
      </c>
      <c r="J253" s="88"/>
      <c r="K253" s="89">
        <v>1</v>
      </c>
      <c r="L253" s="88"/>
      <c r="M253" s="88">
        <v>12</v>
      </c>
      <c r="N253" s="88">
        <v>1</v>
      </c>
      <c r="O253" s="89"/>
      <c r="P253" s="88"/>
      <c r="Q253" s="89"/>
      <c r="R253" s="88"/>
      <c r="S253" s="89"/>
      <c r="T253" s="88"/>
      <c r="U253" s="89"/>
      <c r="V253" s="88"/>
      <c r="W253" s="89"/>
      <c r="X253" s="88"/>
      <c r="Y253" s="89"/>
      <c r="Z253" s="88"/>
      <c r="AA253" s="89"/>
      <c r="AB253" s="88"/>
      <c r="AC253" s="89"/>
      <c r="AD253" s="88"/>
      <c r="AE253" s="89"/>
      <c r="AF253" s="88"/>
      <c r="AG253" s="89">
        <v>1</v>
      </c>
      <c r="AH253" s="88"/>
      <c r="AI253" s="89">
        <v>2</v>
      </c>
      <c r="AJ253" s="88"/>
      <c r="AK253" s="89"/>
      <c r="AL253" s="88"/>
      <c r="AM253" s="89"/>
      <c r="AN253" s="88"/>
      <c r="AO253" s="89"/>
      <c r="AP253" s="88"/>
      <c r="AQ253" s="89"/>
      <c r="AR253" s="88"/>
      <c r="AS253" s="84" t="s">
        <v>1624</v>
      </c>
      <c r="AT253" s="85" t="s">
        <v>1942</v>
      </c>
      <c r="AU253" s="32"/>
      <c r="AV253" s="32"/>
      <c r="AW253" s="32"/>
      <c r="AX253" s="32"/>
      <c r="AY253" s="32"/>
    </row>
    <row r="254" spans="1:51" x14ac:dyDescent="0.2">
      <c r="A254" s="144">
        <f t="shared" si="17"/>
        <v>50</v>
      </c>
      <c r="B254" s="94" t="s">
        <v>1624</v>
      </c>
      <c r="C254" s="90" t="s">
        <v>1943</v>
      </c>
      <c r="D254" s="91" t="s">
        <v>2239</v>
      </c>
      <c r="E254" s="92">
        <f t="shared" si="18"/>
        <v>37100</v>
      </c>
      <c r="F254" s="96">
        <f t="shared" si="15"/>
        <v>18</v>
      </c>
      <c r="G254" s="145">
        <f t="shared" si="16"/>
        <v>15</v>
      </c>
      <c r="H254" s="147">
        <f t="shared" si="19"/>
        <v>15</v>
      </c>
      <c r="I254" s="93">
        <v>1</v>
      </c>
      <c r="J254" s="93"/>
      <c r="K254" s="93">
        <v>1</v>
      </c>
      <c r="L254" s="93"/>
      <c r="M254" s="93">
        <v>12</v>
      </c>
      <c r="N254" s="93">
        <v>1</v>
      </c>
      <c r="O254" s="93"/>
      <c r="P254" s="93"/>
      <c r="Q254" s="93"/>
      <c r="R254" s="93"/>
      <c r="S254" s="93"/>
      <c r="T254" s="93"/>
      <c r="U254" s="93"/>
      <c r="V254" s="93"/>
      <c r="W254" s="93"/>
      <c r="X254" s="93"/>
      <c r="Y254" s="93"/>
      <c r="Z254" s="93"/>
      <c r="AA254" s="93"/>
      <c r="AB254" s="93"/>
      <c r="AC254" s="93"/>
      <c r="AD254" s="93"/>
      <c r="AE254" s="93"/>
      <c r="AF254" s="93"/>
      <c r="AG254" s="93">
        <v>1</v>
      </c>
      <c r="AH254" s="93"/>
      <c r="AI254" s="93">
        <v>1</v>
      </c>
      <c r="AJ254" s="93"/>
      <c r="AK254" s="93"/>
      <c r="AL254" s="93"/>
      <c r="AM254" s="93"/>
      <c r="AN254" s="93"/>
      <c r="AO254" s="93"/>
      <c r="AP254" s="93"/>
      <c r="AQ254" s="93"/>
      <c r="AR254" s="93">
        <v>1</v>
      </c>
      <c r="AS254" s="94" t="s">
        <v>1624</v>
      </c>
      <c r="AT254" s="90" t="s">
        <v>1944</v>
      </c>
      <c r="AU254" s="32"/>
      <c r="AV254" s="32"/>
      <c r="AW254" s="32"/>
      <c r="AX254" s="32"/>
      <c r="AY254" s="32"/>
    </row>
    <row r="255" spans="1:51" x14ac:dyDescent="0.2">
      <c r="A255" s="144">
        <f t="shared" si="17"/>
        <v>51</v>
      </c>
      <c r="B255" s="84" t="s">
        <v>1624</v>
      </c>
      <c r="C255" s="85" t="s">
        <v>762</v>
      </c>
      <c r="D255" s="86" t="s">
        <v>1945</v>
      </c>
      <c r="E255" s="87">
        <f t="shared" si="18"/>
        <v>38010</v>
      </c>
      <c r="F255" s="95">
        <f t="shared" si="15"/>
        <v>18</v>
      </c>
      <c r="G255" s="145">
        <f t="shared" si="16"/>
        <v>15</v>
      </c>
      <c r="H255" s="147">
        <f t="shared" si="19"/>
        <v>15</v>
      </c>
      <c r="I255" s="89">
        <v>1</v>
      </c>
      <c r="J255" s="88"/>
      <c r="K255" s="89"/>
      <c r="L255" s="88">
        <v>1</v>
      </c>
      <c r="M255" s="88">
        <v>12</v>
      </c>
      <c r="N255" s="88">
        <v>1</v>
      </c>
      <c r="O255" s="89"/>
      <c r="P255" s="88"/>
      <c r="Q255" s="89"/>
      <c r="R255" s="88"/>
      <c r="S255" s="89">
        <v>1</v>
      </c>
      <c r="T255" s="88"/>
      <c r="U255" s="89">
        <v>2</v>
      </c>
      <c r="V255" s="88"/>
      <c r="W255" s="89"/>
      <c r="X255" s="88"/>
      <c r="Y255" s="89"/>
      <c r="Z255" s="88"/>
      <c r="AA255" s="89"/>
      <c r="AB255" s="88"/>
      <c r="AC255" s="89"/>
      <c r="AD255" s="88"/>
      <c r="AE255" s="89"/>
      <c r="AF255" s="88"/>
      <c r="AG255" s="89"/>
      <c r="AH255" s="88"/>
      <c r="AI255" s="89"/>
      <c r="AJ255" s="88"/>
      <c r="AK255" s="89"/>
      <c r="AL255" s="88"/>
      <c r="AM255" s="89"/>
      <c r="AN255" s="88"/>
      <c r="AO255" s="89"/>
      <c r="AP255" s="88"/>
      <c r="AQ255" s="89"/>
      <c r="AR255" s="88"/>
      <c r="AS255" s="84" t="s">
        <v>1624</v>
      </c>
      <c r="AT255" s="85" t="s">
        <v>762</v>
      </c>
      <c r="AU255" s="32"/>
      <c r="AV255" s="32"/>
      <c r="AW255" s="32"/>
      <c r="AX255" s="32"/>
      <c r="AY255" s="32"/>
    </row>
    <row r="256" spans="1:51" x14ac:dyDescent="0.2">
      <c r="A256" s="144">
        <f t="shared" si="17"/>
        <v>51</v>
      </c>
      <c r="B256" s="94" t="s">
        <v>1624</v>
      </c>
      <c r="C256" s="90" t="s">
        <v>1946</v>
      </c>
      <c r="D256" s="91" t="s">
        <v>2240</v>
      </c>
      <c r="E256" s="92">
        <f t="shared" si="18"/>
        <v>38630</v>
      </c>
      <c r="F256" s="96">
        <f t="shared" si="15"/>
        <v>18</v>
      </c>
      <c r="G256" s="145">
        <f t="shared" si="16"/>
        <v>15</v>
      </c>
      <c r="H256" s="147">
        <f t="shared" si="19"/>
        <v>15</v>
      </c>
      <c r="I256" s="93">
        <v>1</v>
      </c>
      <c r="J256" s="93"/>
      <c r="K256" s="93"/>
      <c r="L256" s="93">
        <v>1</v>
      </c>
      <c r="M256" s="93">
        <v>12</v>
      </c>
      <c r="N256" s="93">
        <v>1</v>
      </c>
      <c r="O256" s="93"/>
      <c r="P256" s="93"/>
      <c r="Q256" s="93"/>
      <c r="R256" s="93"/>
      <c r="S256" s="93">
        <v>1</v>
      </c>
      <c r="T256" s="93"/>
      <c r="U256" s="93">
        <v>1</v>
      </c>
      <c r="V256" s="93"/>
      <c r="W256" s="93"/>
      <c r="X256" s="93"/>
      <c r="Y256" s="93"/>
      <c r="Z256" s="93"/>
      <c r="AA256" s="93"/>
      <c r="AB256" s="93"/>
      <c r="AC256" s="93"/>
      <c r="AD256" s="93">
        <v>1</v>
      </c>
      <c r="AE256" s="93"/>
      <c r="AF256" s="93"/>
      <c r="AG256" s="93"/>
      <c r="AH256" s="93"/>
      <c r="AI256" s="93"/>
      <c r="AJ256" s="93"/>
      <c r="AK256" s="93"/>
      <c r="AL256" s="93"/>
      <c r="AM256" s="93"/>
      <c r="AN256" s="93"/>
      <c r="AO256" s="93"/>
      <c r="AP256" s="93"/>
      <c r="AQ256" s="93"/>
      <c r="AR256" s="93"/>
      <c r="AS256" s="94" t="s">
        <v>1624</v>
      </c>
      <c r="AT256" s="90" t="s">
        <v>764</v>
      </c>
      <c r="AU256" s="32"/>
      <c r="AV256" s="32"/>
      <c r="AW256" s="32"/>
      <c r="AX256" s="32"/>
      <c r="AY256" s="32"/>
    </row>
    <row r="257" spans="1:51" x14ac:dyDescent="0.2">
      <c r="A257" s="144">
        <f t="shared" si="17"/>
        <v>51</v>
      </c>
      <c r="B257" s="84" t="s">
        <v>1624</v>
      </c>
      <c r="C257" s="85" t="s">
        <v>1947</v>
      </c>
      <c r="D257" s="86" t="s">
        <v>2241</v>
      </c>
      <c r="E257" s="87">
        <f t="shared" si="18"/>
        <v>36660</v>
      </c>
      <c r="F257" s="95">
        <f t="shared" si="15"/>
        <v>18</v>
      </c>
      <c r="G257" s="145">
        <f t="shared" si="16"/>
        <v>15</v>
      </c>
      <c r="H257" s="147">
        <f t="shared" si="19"/>
        <v>15</v>
      </c>
      <c r="I257" s="89">
        <v>1</v>
      </c>
      <c r="J257" s="88"/>
      <c r="K257" s="89"/>
      <c r="L257" s="88">
        <v>1</v>
      </c>
      <c r="M257" s="88">
        <v>12</v>
      </c>
      <c r="N257" s="88">
        <v>1</v>
      </c>
      <c r="O257" s="89"/>
      <c r="P257" s="88"/>
      <c r="Q257" s="89"/>
      <c r="R257" s="88"/>
      <c r="S257" s="89"/>
      <c r="T257" s="88"/>
      <c r="U257" s="89"/>
      <c r="V257" s="88"/>
      <c r="W257" s="89"/>
      <c r="X257" s="88"/>
      <c r="Y257" s="89"/>
      <c r="Z257" s="88"/>
      <c r="AA257" s="89"/>
      <c r="AB257" s="88"/>
      <c r="AC257" s="89"/>
      <c r="AD257" s="88"/>
      <c r="AE257" s="89"/>
      <c r="AF257" s="88"/>
      <c r="AG257" s="89">
        <v>1</v>
      </c>
      <c r="AH257" s="88"/>
      <c r="AI257" s="89">
        <v>2</v>
      </c>
      <c r="AJ257" s="88"/>
      <c r="AK257" s="89"/>
      <c r="AL257" s="88"/>
      <c r="AM257" s="89"/>
      <c r="AN257" s="88"/>
      <c r="AO257" s="89"/>
      <c r="AP257" s="88"/>
      <c r="AQ257" s="89"/>
      <c r="AR257" s="88"/>
      <c r="AS257" s="84" t="s">
        <v>1624</v>
      </c>
      <c r="AT257" s="85" t="s">
        <v>765</v>
      </c>
      <c r="AU257" s="32"/>
      <c r="AV257" s="32"/>
      <c r="AW257" s="32"/>
      <c r="AX257" s="32"/>
      <c r="AY257" s="32"/>
    </row>
    <row r="258" spans="1:51" x14ac:dyDescent="0.2">
      <c r="A258" s="144">
        <f t="shared" si="17"/>
        <v>51</v>
      </c>
      <c r="B258" s="94" t="s">
        <v>1624</v>
      </c>
      <c r="C258" s="90" t="s">
        <v>1948</v>
      </c>
      <c r="D258" s="91" t="s">
        <v>2242</v>
      </c>
      <c r="E258" s="92">
        <f t="shared" si="18"/>
        <v>37130</v>
      </c>
      <c r="F258" s="96">
        <f t="shared" si="15"/>
        <v>18</v>
      </c>
      <c r="G258" s="145">
        <f t="shared" si="16"/>
        <v>15</v>
      </c>
      <c r="H258" s="147">
        <f t="shared" si="19"/>
        <v>15</v>
      </c>
      <c r="I258" s="93">
        <v>1</v>
      </c>
      <c r="J258" s="93"/>
      <c r="K258" s="93"/>
      <c r="L258" s="93">
        <v>1</v>
      </c>
      <c r="M258" s="93">
        <v>12</v>
      </c>
      <c r="N258" s="93">
        <v>1</v>
      </c>
      <c r="O258" s="93"/>
      <c r="P258" s="93"/>
      <c r="Q258" s="93"/>
      <c r="R258" s="93"/>
      <c r="S258" s="93"/>
      <c r="T258" s="93"/>
      <c r="U258" s="93"/>
      <c r="V258" s="93"/>
      <c r="W258" s="93"/>
      <c r="X258" s="93"/>
      <c r="Y258" s="93"/>
      <c r="Z258" s="93"/>
      <c r="AA258" s="93"/>
      <c r="AB258" s="93"/>
      <c r="AC258" s="93"/>
      <c r="AD258" s="93"/>
      <c r="AE258" s="93"/>
      <c r="AF258" s="93"/>
      <c r="AG258" s="93">
        <v>1</v>
      </c>
      <c r="AH258" s="93"/>
      <c r="AI258" s="93">
        <v>1</v>
      </c>
      <c r="AJ258" s="93"/>
      <c r="AK258" s="93"/>
      <c r="AL258" s="93"/>
      <c r="AM258" s="93"/>
      <c r="AN258" s="93"/>
      <c r="AO258" s="93"/>
      <c r="AP258" s="93"/>
      <c r="AQ258" s="93"/>
      <c r="AR258" s="93">
        <v>1</v>
      </c>
      <c r="AS258" s="94" t="s">
        <v>1624</v>
      </c>
      <c r="AT258" s="90" t="s">
        <v>768</v>
      </c>
      <c r="AU258" s="32"/>
      <c r="AV258" s="32"/>
      <c r="AW258" s="32"/>
      <c r="AX258" s="32"/>
      <c r="AY258" s="32"/>
    </row>
    <row r="259" spans="1:51" x14ac:dyDescent="0.2">
      <c r="A259" s="144">
        <f t="shared" si="17"/>
        <v>52</v>
      </c>
      <c r="B259" s="84" t="s">
        <v>1624</v>
      </c>
      <c r="C259" s="85" t="s">
        <v>1949</v>
      </c>
      <c r="D259" s="86" t="s">
        <v>1950</v>
      </c>
      <c r="E259" s="87">
        <f t="shared" si="18"/>
        <v>38030</v>
      </c>
      <c r="F259" s="95">
        <f t="shared" si="15"/>
        <v>18</v>
      </c>
      <c r="G259" s="145">
        <f t="shared" si="16"/>
        <v>15</v>
      </c>
      <c r="H259" s="147">
        <f t="shared" si="19"/>
        <v>15</v>
      </c>
      <c r="I259" s="89">
        <v>1</v>
      </c>
      <c r="J259" s="88"/>
      <c r="K259" s="89"/>
      <c r="L259" s="88"/>
      <c r="M259" s="88">
        <v>13</v>
      </c>
      <c r="N259" s="88">
        <v>1</v>
      </c>
      <c r="O259" s="89"/>
      <c r="P259" s="88"/>
      <c r="Q259" s="89"/>
      <c r="R259" s="88"/>
      <c r="S259" s="89">
        <v>1</v>
      </c>
      <c r="T259" s="88"/>
      <c r="U259" s="89">
        <v>2</v>
      </c>
      <c r="V259" s="88"/>
      <c r="W259" s="89"/>
      <c r="X259" s="88"/>
      <c r="Y259" s="89"/>
      <c r="Z259" s="88"/>
      <c r="AA259" s="89"/>
      <c r="AB259" s="88"/>
      <c r="AC259" s="89"/>
      <c r="AD259" s="88"/>
      <c r="AE259" s="89"/>
      <c r="AF259" s="88"/>
      <c r="AG259" s="89"/>
      <c r="AH259" s="88"/>
      <c r="AI259" s="89"/>
      <c r="AJ259" s="88"/>
      <c r="AK259" s="89"/>
      <c r="AL259" s="88"/>
      <c r="AM259" s="89"/>
      <c r="AN259" s="88"/>
      <c r="AO259" s="89"/>
      <c r="AP259" s="88"/>
      <c r="AQ259" s="89"/>
      <c r="AR259" s="88"/>
      <c r="AS259" s="84" t="s">
        <v>1624</v>
      </c>
      <c r="AT259" s="85" t="s">
        <v>1949</v>
      </c>
      <c r="AU259" s="32"/>
      <c r="AV259" s="32"/>
      <c r="AW259" s="32"/>
      <c r="AX259" s="32"/>
      <c r="AY259" s="32"/>
    </row>
    <row r="260" spans="1:51" x14ac:dyDescent="0.2">
      <c r="A260" s="144">
        <f t="shared" si="17"/>
        <v>52</v>
      </c>
      <c r="B260" s="94" t="s">
        <v>1624</v>
      </c>
      <c r="C260" s="90" t="s">
        <v>1951</v>
      </c>
      <c r="D260" s="91" t="s">
        <v>2243</v>
      </c>
      <c r="E260" s="92">
        <f t="shared" si="18"/>
        <v>38650</v>
      </c>
      <c r="F260" s="96">
        <f t="shared" si="15"/>
        <v>18</v>
      </c>
      <c r="G260" s="145">
        <f t="shared" si="16"/>
        <v>15</v>
      </c>
      <c r="H260" s="147">
        <f t="shared" si="19"/>
        <v>15</v>
      </c>
      <c r="I260" s="93">
        <v>1</v>
      </c>
      <c r="J260" s="93"/>
      <c r="K260" s="93"/>
      <c r="L260" s="93"/>
      <c r="M260" s="93">
        <v>13</v>
      </c>
      <c r="N260" s="93">
        <v>1</v>
      </c>
      <c r="O260" s="93"/>
      <c r="P260" s="93"/>
      <c r="Q260" s="93"/>
      <c r="R260" s="93"/>
      <c r="S260" s="93">
        <v>1</v>
      </c>
      <c r="T260" s="93"/>
      <c r="U260" s="93">
        <v>1</v>
      </c>
      <c r="V260" s="93"/>
      <c r="W260" s="93"/>
      <c r="X260" s="93"/>
      <c r="Y260" s="93"/>
      <c r="Z260" s="93"/>
      <c r="AA260" s="93"/>
      <c r="AB260" s="93"/>
      <c r="AC260" s="93"/>
      <c r="AD260" s="93">
        <v>1</v>
      </c>
      <c r="AE260" s="93"/>
      <c r="AF260" s="93"/>
      <c r="AG260" s="93"/>
      <c r="AH260" s="93"/>
      <c r="AI260" s="93"/>
      <c r="AJ260" s="93"/>
      <c r="AK260" s="93"/>
      <c r="AL260" s="93"/>
      <c r="AM260" s="93"/>
      <c r="AN260" s="93"/>
      <c r="AO260" s="93"/>
      <c r="AP260" s="93"/>
      <c r="AQ260" s="93"/>
      <c r="AR260" s="93"/>
      <c r="AS260" s="94" t="s">
        <v>1624</v>
      </c>
      <c r="AT260" s="90" t="s">
        <v>1952</v>
      </c>
      <c r="AU260" s="32"/>
      <c r="AV260" s="32"/>
      <c r="AW260" s="32"/>
      <c r="AX260" s="32"/>
      <c r="AY260" s="32"/>
    </row>
    <row r="261" spans="1:51" x14ac:dyDescent="0.2">
      <c r="A261" s="144">
        <f t="shared" si="17"/>
        <v>52</v>
      </c>
      <c r="B261" s="84" t="s">
        <v>1624</v>
      </c>
      <c r="C261" s="85" t="s">
        <v>1953</v>
      </c>
      <c r="D261" s="86" t="s">
        <v>2244</v>
      </c>
      <c r="E261" s="87">
        <f t="shared" si="18"/>
        <v>36680</v>
      </c>
      <c r="F261" s="95">
        <f t="shared" si="15"/>
        <v>18</v>
      </c>
      <c r="G261" s="145">
        <f t="shared" si="16"/>
        <v>15</v>
      </c>
      <c r="H261" s="147">
        <f t="shared" si="19"/>
        <v>15</v>
      </c>
      <c r="I261" s="89">
        <v>1</v>
      </c>
      <c r="J261" s="88"/>
      <c r="K261" s="89"/>
      <c r="L261" s="88"/>
      <c r="M261" s="88">
        <v>13</v>
      </c>
      <c r="N261" s="88">
        <v>1</v>
      </c>
      <c r="O261" s="89"/>
      <c r="P261" s="88"/>
      <c r="Q261" s="89"/>
      <c r="R261" s="88"/>
      <c r="S261" s="89"/>
      <c r="T261" s="88"/>
      <c r="U261" s="89"/>
      <c r="V261" s="88"/>
      <c r="W261" s="89"/>
      <c r="X261" s="88"/>
      <c r="Y261" s="89"/>
      <c r="Z261" s="88"/>
      <c r="AA261" s="89"/>
      <c r="AB261" s="88"/>
      <c r="AC261" s="89"/>
      <c r="AD261" s="88"/>
      <c r="AE261" s="89"/>
      <c r="AF261" s="88"/>
      <c r="AG261" s="89">
        <v>1</v>
      </c>
      <c r="AH261" s="88"/>
      <c r="AI261" s="89">
        <v>2</v>
      </c>
      <c r="AJ261" s="88"/>
      <c r="AK261" s="89"/>
      <c r="AL261" s="88"/>
      <c r="AM261" s="89"/>
      <c r="AN261" s="88"/>
      <c r="AO261" s="89"/>
      <c r="AP261" s="88"/>
      <c r="AQ261" s="89"/>
      <c r="AR261" s="88"/>
      <c r="AS261" s="84" t="s">
        <v>1624</v>
      </c>
      <c r="AT261" s="85" t="s">
        <v>1954</v>
      </c>
      <c r="AU261" s="32"/>
      <c r="AV261" s="32"/>
      <c r="AW261" s="32"/>
      <c r="AX261" s="32"/>
      <c r="AY261" s="32"/>
    </row>
    <row r="262" spans="1:51" x14ac:dyDescent="0.2">
      <c r="A262" s="144">
        <f t="shared" si="17"/>
        <v>52</v>
      </c>
      <c r="B262" s="94" t="s">
        <v>1624</v>
      </c>
      <c r="C262" s="90" t="s">
        <v>1955</v>
      </c>
      <c r="D262" s="91" t="s">
        <v>2245</v>
      </c>
      <c r="E262" s="92">
        <f t="shared" si="18"/>
        <v>37150</v>
      </c>
      <c r="F262" s="96">
        <f t="shared" si="15"/>
        <v>18</v>
      </c>
      <c r="G262" s="145">
        <f t="shared" si="16"/>
        <v>15</v>
      </c>
      <c r="H262" s="147">
        <f t="shared" si="19"/>
        <v>15</v>
      </c>
      <c r="I262" s="93">
        <v>1</v>
      </c>
      <c r="J262" s="93"/>
      <c r="K262" s="93"/>
      <c r="L262" s="93"/>
      <c r="M262" s="93">
        <v>13</v>
      </c>
      <c r="N262" s="93">
        <v>1</v>
      </c>
      <c r="O262" s="93"/>
      <c r="P262" s="93"/>
      <c r="Q262" s="93"/>
      <c r="R262" s="93"/>
      <c r="S262" s="93"/>
      <c r="T262" s="93"/>
      <c r="U262" s="93"/>
      <c r="V262" s="93"/>
      <c r="W262" s="93"/>
      <c r="X262" s="93"/>
      <c r="Y262" s="93"/>
      <c r="Z262" s="93"/>
      <c r="AA262" s="93"/>
      <c r="AB262" s="93"/>
      <c r="AC262" s="93"/>
      <c r="AD262" s="93"/>
      <c r="AE262" s="93"/>
      <c r="AF262" s="93"/>
      <c r="AG262" s="93">
        <v>1</v>
      </c>
      <c r="AH262" s="93"/>
      <c r="AI262" s="93">
        <v>1</v>
      </c>
      <c r="AJ262" s="93"/>
      <c r="AK262" s="93"/>
      <c r="AL262" s="93"/>
      <c r="AM262" s="93"/>
      <c r="AN262" s="93"/>
      <c r="AO262" s="93"/>
      <c r="AP262" s="93"/>
      <c r="AQ262" s="93"/>
      <c r="AR262" s="93">
        <v>1</v>
      </c>
      <c r="AS262" s="94" t="s">
        <v>1624</v>
      </c>
      <c r="AT262" s="90" t="s">
        <v>1956</v>
      </c>
      <c r="AU262" s="32"/>
      <c r="AV262" s="32"/>
      <c r="AW262" s="32"/>
      <c r="AX262" s="32"/>
      <c r="AY262" s="32"/>
    </row>
    <row r="263" spans="1:51" x14ac:dyDescent="0.2">
      <c r="A263" s="144">
        <f t="shared" si="17"/>
        <v>53</v>
      </c>
      <c r="B263" s="84" t="s">
        <v>1624</v>
      </c>
      <c r="C263" s="85" t="s">
        <v>769</v>
      </c>
      <c r="D263" s="86" t="s">
        <v>1957</v>
      </c>
      <c r="E263" s="87">
        <f t="shared" si="18"/>
        <v>38180</v>
      </c>
      <c r="F263" s="95">
        <f t="shared" si="15"/>
        <v>18</v>
      </c>
      <c r="G263" s="145">
        <f t="shared" si="16"/>
        <v>15</v>
      </c>
      <c r="H263" s="147">
        <f t="shared" si="19"/>
        <v>15</v>
      </c>
      <c r="I263" s="89"/>
      <c r="J263" s="88">
        <v>1</v>
      </c>
      <c r="K263" s="89"/>
      <c r="L263" s="88"/>
      <c r="M263" s="88">
        <v>13</v>
      </c>
      <c r="N263" s="88">
        <v>1</v>
      </c>
      <c r="O263" s="89"/>
      <c r="P263" s="88"/>
      <c r="Q263" s="89"/>
      <c r="R263" s="88"/>
      <c r="S263" s="89">
        <v>1</v>
      </c>
      <c r="T263" s="88"/>
      <c r="U263" s="89">
        <v>2</v>
      </c>
      <c r="V263" s="88"/>
      <c r="W263" s="89"/>
      <c r="X263" s="88"/>
      <c r="Y263" s="89"/>
      <c r="Z263" s="88"/>
      <c r="AA263" s="89"/>
      <c r="AB263" s="88"/>
      <c r="AC263" s="89"/>
      <c r="AD263" s="88"/>
      <c r="AE263" s="89"/>
      <c r="AF263" s="88"/>
      <c r="AG263" s="89"/>
      <c r="AH263" s="88"/>
      <c r="AI263" s="89"/>
      <c r="AJ263" s="88"/>
      <c r="AK263" s="89"/>
      <c r="AL263" s="88"/>
      <c r="AM263" s="89"/>
      <c r="AN263" s="88"/>
      <c r="AO263" s="89"/>
      <c r="AP263" s="88"/>
      <c r="AQ263" s="89"/>
      <c r="AR263" s="88"/>
      <c r="AS263" s="84" t="s">
        <v>1624</v>
      </c>
      <c r="AT263" s="85" t="s">
        <v>769</v>
      </c>
      <c r="AU263" s="32"/>
      <c r="AV263" s="32"/>
      <c r="AW263" s="32"/>
      <c r="AX263" s="32"/>
      <c r="AY263" s="32"/>
    </row>
    <row r="264" spans="1:51" x14ac:dyDescent="0.2">
      <c r="A264" s="144">
        <f t="shared" si="17"/>
        <v>53</v>
      </c>
      <c r="B264" s="94" t="s">
        <v>1624</v>
      </c>
      <c r="C264" s="90" t="s">
        <v>1958</v>
      </c>
      <c r="D264" s="91" t="s">
        <v>2246</v>
      </c>
      <c r="E264" s="92">
        <f t="shared" si="18"/>
        <v>38800</v>
      </c>
      <c r="F264" s="96">
        <f t="shared" si="15"/>
        <v>18</v>
      </c>
      <c r="G264" s="145">
        <f t="shared" si="16"/>
        <v>15</v>
      </c>
      <c r="H264" s="147">
        <f t="shared" si="19"/>
        <v>15</v>
      </c>
      <c r="I264" s="93"/>
      <c r="J264" s="93">
        <v>1</v>
      </c>
      <c r="K264" s="93"/>
      <c r="L264" s="93"/>
      <c r="M264" s="93">
        <v>13</v>
      </c>
      <c r="N264" s="93">
        <v>1</v>
      </c>
      <c r="O264" s="93"/>
      <c r="P264" s="93"/>
      <c r="Q264" s="93"/>
      <c r="R264" s="93"/>
      <c r="S264" s="93">
        <v>1</v>
      </c>
      <c r="T264" s="93"/>
      <c r="U264" s="93">
        <v>1</v>
      </c>
      <c r="V264" s="93"/>
      <c r="W264" s="93"/>
      <c r="X264" s="93"/>
      <c r="Y264" s="93"/>
      <c r="Z264" s="93"/>
      <c r="AA264" s="93"/>
      <c r="AB264" s="93"/>
      <c r="AC264" s="93"/>
      <c r="AD264" s="93">
        <v>1</v>
      </c>
      <c r="AE264" s="93"/>
      <c r="AF264" s="93"/>
      <c r="AG264" s="93"/>
      <c r="AH264" s="93"/>
      <c r="AI264" s="93"/>
      <c r="AJ264" s="93"/>
      <c r="AK264" s="93"/>
      <c r="AL264" s="93"/>
      <c r="AM264" s="93"/>
      <c r="AN264" s="93"/>
      <c r="AO264" s="93"/>
      <c r="AP264" s="93"/>
      <c r="AQ264" s="93"/>
      <c r="AR264" s="93"/>
      <c r="AS264" s="94" t="s">
        <v>1624</v>
      </c>
      <c r="AT264" s="90" t="s">
        <v>771</v>
      </c>
      <c r="AU264" s="32"/>
      <c r="AV264" s="32"/>
      <c r="AW264" s="32"/>
      <c r="AX264" s="32"/>
      <c r="AY264" s="32"/>
    </row>
    <row r="265" spans="1:51" x14ac:dyDescent="0.2">
      <c r="A265" s="144">
        <f t="shared" si="17"/>
        <v>53</v>
      </c>
      <c r="B265" s="84" t="s">
        <v>1624</v>
      </c>
      <c r="C265" s="85" t="s">
        <v>1959</v>
      </c>
      <c r="D265" s="86" t="s">
        <v>2247</v>
      </c>
      <c r="E265" s="87">
        <f t="shared" si="18"/>
        <v>36830</v>
      </c>
      <c r="F265" s="95">
        <f t="shared" si="15"/>
        <v>18</v>
      </c>
      <c r="G265" s="145">
        <f t="shared" si="16"/>
        <v>15</v>
      </c>
      <c r="H265" s="147">
        <f t="shared" si="19"/>
        <v>15</v>
      </c>
      <c r="I265" s="89"/>
      <c r="J265" s="88">
        <v>1</v>
      </c>
      <c r="K265" s="89"/>
      <c r="L265" s="88"/>
      <c r="M265" s="88">
        <v>13</v>
      </c>
      <c r="N265" s="88">
        <v>1</v>
      </c>
      <c r="O265" s="89"/>
      <c r="P265" s="88"/>
      <c r="Q265" s="89"/>
      <c r="R265" s="88"/>
      <c r="S265" s="89"/>
      <c r="T265" s="88"/>
      <c r="U265" s="89"/>
      <c r="V265" s="88"/>
      <c r="W265" s="89"/>
      <c r="X265" s="88"/>
      <c r="Y265" s="89"/>
      <c r="Z265" s="88"/>
      <c r="AA265" s="89"/>
      <c r="AB265" s="88"/>
      <c r="AC265" s="89"/>
      <c r="AD265" s="88"/>
      <c r="AE265" s="89"/>
      <c r="AF265" s="88"/>
      <c r="AG265" s="89">
        <v>1</v>
      </c>
      <c r="AH265" s="88"/>
      <c r="AI265" s="89">
        <v>2</v>
      </c>
      <c r="AJ265" s="88"/>
      <c r="AK265" s="89"/>
      <c r="AL265" s="88"/>
      <c r="AM265" s="89"/>
      <c r="AN265" s="88"/>
      <c r="AO265" s="89"/>
      <c r="AP265" s="88"/>
      <c r="AQ265" s="89"/>
      <c r="AR265" s="88"/>
      <c r="AS265" s="84" t="s">
        <v>1624</v>
      </c>
      <c r="AT265" s="85" t="s">
        <v>772</v>
      </c>
      <c r="AU265" s="32"/>
      <c r="AV265" s="32"/>
      <c r="AW265" s="32"/>
      <c r="AX265" s="32"/>
      <c r="AY265" s="32"/>
    </row>
    <row r="266" spans="1:51" x14ac:dyDescent="0.2">
      <c r="A266" s="144">
        <f t="shared" si="17"/>
        <v>53</v>
      </c>
      <c r="B266" s="94" t="s">
        <v>1624</v>
      </c>
      <c r="C266" s="90" t="s">
        <v>1960</v>
      </c>
      <c r="D266" s="91" t="s">
        <v>2248</v>
      </c>
      <c r="E266" s="92">
        <f t="shared" si="18"/>
        <v>37300</v>
      </c>
      <c r="F266" s="96">
        <f t="shared" si="15"/>
        <v>18</v>
      </c>
      <c r="G266" s="145">
        <f t="shared" si="16"/>
        <v>15</v>
      </c>
      <c r="H266" s="147">
        <f t="shared" si="19"/>
        <v>15</v>
      </c>
      <c r="I266" s="93"/>
      <c r="J266" s="93">
        <v>1</v>
      </c>
      <c r="K266" s="93"/>
      <c r="L266" s="93"/>
      <c r="M266" s="93">
        <v>13</v>
      </c>
      <c r="N266" s="93">
        <v>1</v>
      </c>
      <c r="O266" s="93"/>
      <c r="P266" s="93"/>
      <c r="Q266" s="93"/>
      <c r="R266" s="93"/>
      <c r="S266" s="93"/>
      <c r="T266" s="93"/>
      <c r="U266" s="93"/>
      <c r="V266" s="93"/>
      <c r="W266" s="93"/>
      <c r="X266" s="93"/>
      <c r="Y266" s="93"/>
      <c r="Z266" s="93"/>
      <c r="AA266" s="93"/>
      <c r="AB266" s="93"/>
      <c r="AC266" s="93"/>
      <c r="AD266" s="93"/>
      <c r="AE266" s="93"/>
      <c r="AF266" s="93"/>
      <c r="AG266" s="93">
        <v>1</v>
      </c>
      <c r="AH266" s="93"/>
      <c r="AI266" s="93">
        <v>1</v>
      </c>
      <c r="AJ266" s="93"/>
      <c r="AK266" s="93"/>
      <c r="AL266" s="93"/>
      <c r="AM266" s="93"/>
      <c r="AN266" s="93"/>
      <c r="AO266" s="93"/>
      <c r="AP266" s="93"/>
      <c r="AQ266" s="93"/>
      <c r="AR266" s="93">
        <v>1</v>
      </c>
      <c r="AS266" s="94" t="s">
        <v>1624</v>
      </c>
      <c r="AT266" s="90" t="s">
        <v>775</v>
      </c>
      <c r="AU266" s="32"/>
      <c r="AV266" s="32"/>
      <c r="AW266" s="32"/>
      <c r="AX266" s="32"/>
      <c r="AY266" s="32"/>
    </row>
    <row r="267" spans="1:51" x14ac:dyDescent="0.2">
      <c r="A267" s="144">
        <f t="shared" si="17"/>
        <v>54</v>
      </c>
      <c r="B267" s="84" t="s">
        <v>1624</v>
      </c>
      <c r="C267" s="85" t="s">
        <v>1961</v>
      </c>
      <c r="D267" s="86" t="s">
        <v>1962</v>
      </c>
      <c r="E267" s="87">
        <f t="shared" si="18"/>
        <v>39080</v>
      </c>
      <c r="F267" s="95">
        <f t="shared" si="15"/>
        <v>18</v>
      </c>
      <c r="G267" s="145">
        <f t="shared" si="16"/>
        <v>15</v>
      </c>
      <c r="H267" s="147">
        <f t="shared" si="19"/>
        <v>15</v>
      </c>
      <c r="I267" s="89">
        <v>1</v>
      </c>
      <c r="J267" s="88"/>
      <c r="K267" s="89">
        <v>1</v>
      </c>
      <c r="L267" s="88"/>
      <c r="M267" s="88">
        <v>13</v>
      </c>
      <c r="N267" s="88"/>
      <c r="O267" s="89"/>
      <c r="P267" s="88"/>
      <c r="Q267" s="89"/>
      <c r="R267" s="88"/>
      <c r="S267" s="89">
        <v>1</v>
      </c>
      <c r="T267" s="88"/>
      <c r="U267" s="89">
        <v>2</v>
      </c>
      <c r="V267" s="88"/>
      <c r="W267" s="89"/>
      <c r="X267" s="88"/>
      <c r="Y267" s="89"/>
      <c r="Z267" s="88"/>
      <c r="AA267" s="89"/>
      <c r="AB267" s="88"/>
      <c r="AC267" s="89"/>
      <c r="AD267" s="88"/>
      <c r="AE267" s="89"/>
      <c r="AF267" s="88"/>
      <c r="AG267" s="89"/>
      <c r="AH267" s="88"/>
      <c r="AI267" s="89"/>
      <c r="AJ267" s="88"/>
      <c r="AK267" s="89"/>
      <c r="AL267" s="88"/>
      <c r="AM267" s="89"/>
      <c r="AN267" s="88"/>
      <c r="AO267" s="89"/>
      <c r="AP267" s="88"/>
      <c r="AQ267" s="89"/>
      <c r="AR267" s="88"/>
      <c r="AS267" s="84" t="s">
        <v>1624</v>
      </c>
      <c r="AT267" s="85" t="s">
        <v>1961</v>
      </c>
      <c r="AU267" s="32"/>
      <c r="AV267" s="32"/>
      <c r="AW267" s="32"/>
      <c r="AX267" s="32"/>
      <c r="AY267" s="32"/>
    </row>
    <row r="268" spans="1:51" x14ac:dyDescent="0.2">
      <c r="A268" s="144">
        <f t="shared" si="17"/>
        <v>54</v>
      </c>
      <c r="B268" s="94" t="s">
        <v>1624</v>
      </c>
      <c r="C268" s="90" t="s">
        <v>1963</v>
      </c>
      <c r="D268" s="91" t="s">
        <v>2249</v>
      </c>
      <c r="E268" s="92">
        <f t="shared" si="18"/>
        <v>39700</v>
      </c>
      <c r="F268" s="96">
        <f t="shared" si="15"/>
        <v>18</v>
      </c>
      <c r="G268" s="145">
        <f t="shared" si="16"/>
        <v>15</v>
      </c>
      <c r="H268" s="147">
        <f t="shared" si="19"/>
        <v>15</v>
      </c>
      <c r="I268" s="93">
        <v>1</v>
      </c>
      <c r="J268" s="93"/>
      <c r="K268" s="93">
        <v>1</v>
      </c>
      <c r="L268" s="93"/>
      <c r="M268" s="93">
        <v>13</v>
      </c>
      <c r="N268" s="93"/>
      <c r="O268" s="93"/>
      <c r="P268" s="93"/>
      <c r="Q268" s="93"/>
      <c r="R268" s="93"/>
      <c r="S268" s="93">
        <v>1</v>
      </c>
      <c r="T268" s="93"/>
      <c r="U268" s="93">
        <v>1</v>
      </c>
      <c r="V268" s="93"/>
      <c r="W268" s="93"/>
      <c r="X268" s="93"/>
      <c r="Y268" s="93"/>
      <c r="Z268" s="93"/>
      <c r="AA268" s="93"/>
      <c r="AB268" s="93"/>
      <c r="AC268" s="93"/>
      <c r="AD268" s="93">
        <v>1</v>
      </c>
      <c r="AE268" s="93"/>
      <c r="AF268" s="93"/>
      <c r="AG268" s="93"/>
      <c r="AH268" s="93"/>
      <c r="AI268" s="93"/>
      <c r="AJ268" s="93"/>
      <c r="AK268" s="93"/>
      <c r="AL268" s="93"/>
      <c r="AM268" s="93"/>
      <c r="AN268" s="93"/>
      <c r="AO268" s="93"/>
      <c r="AP268" s="93"/>
      <c r="AQ268" s="93"/>
      <c r="AR268" s="93"/>
      <c r="AS268" s="94" t="s">
        <v>1624</v>
      </c>
      <c r="AT268" s="90" t="s">
        <v>1964</v>
      </c>
      <c r="AU268" s="32"/>
      <c r="AV268" s="32"/>
      <c r="AW268" s="32"/>
      <c r="AX268" s="32"/>
      <c r="AY268" s="32"/>
    </row>
    <row r="269" spans="1:51" x14ac:dyDescent="0.2">
      <c r="A269" s="144">
        <f t="shared" si="17"/>
        <v>54</v>
      </c>
      <c r="B269" s="84" t="s">
        <v>1624</v>
      </c>
      <c r="C269" s="85" t="s">
        <v>1965</v>
      </c>
      <c r="D269" s="86" t="s">
        <v>2250</v>
      </c>
      <c r="E269" s="87">
        <f t="shared" si="18"/>
        <v>37730</v>
      </c>
      <c r="F269" s="95">
        <f t="shared" ref="F269:F318" si="20">SUM(I269:AR269)</f>
        <v>18</v>
      </c>
      <c r="G269" s="145">
        <f t="shared" ref="G269:G330" si="21">SUM(I269:P269)</f>
        <v>15</v>
      </c>
      <c r="H269" s="147">
        <f t="shared" si="19"/>
        <v>15</v>
      </c>
      <c r="I269" s="89">
        <v>1</v>
      </c>
      <c r="J269" s="88"/>
      <c r="K269" s="89">
        <v>1</v>
      </c>
      <c r="L269" s="88"/>
      <c r="M269" s="88">
        <v>13</v>
      </c>
      <c r="N269" s="88"/>
      <c r="O269" s="89"/>
      <c r="P269" s="88"/>
      <c r="Q269" s="89"/>
      <c r="R269" s="88"/>
      <c r="S269" s="89"/>
      <c r="T269" s="88"/>
      <c r="U269" s="89"/>
      <c r="V269" s="88"/>
      <c r="W269" s="89"/>
      <c r="X269" s="88"/>
      <c r="Y269" s="89"/>
      <c r="Z269" s="88"/>
      <c r="AA269" s="89"/>
      <c r="AB269" s="88"/>
      <c r="AC269" s="89"/>
      <c r="AD269" s="88"/>
      <c r="AE269" s="89"/>
      <c r="AF269" s="88"/>
      <c r="AG269" s="89">
        <v>1</v>
      </c>
      <c r="AH269" s="88"/>
      <c r="AI269" s="89">
        <v>2</v>
      </c>
      <c r="AJ269" s="88"/>
      <c r="AK269" s="89"/>
      <c r="AL269" s="88"/>
      <c r="AM269" s="89"/>
      <c r="AN269" s="88"/>
      <c r="AO269" s="89"/>
      <c r="AP269" s="88"/>
      <c r="AQ269" s="89"/>
      <c r="AR269" s="88"/>
      <c r="AS269" s="84" t="s">
        <v>1624</v>
      </c>
      <c r="AT269" s="85" t="s">
        <v>1966</v>
      </c>
      <c r="AU269" s="32"/>
      <c r="AV269" s="32"/>
      <c r="AW269" s="32"/>
      <c r="AX269" s="32"/>
      <c r="AY269" s="32"/>
    </row>
    <row r="270" spans="1:51" x14ac:dyDescent="0.2">
      <c r="A270" s="144">
        <f t="shared" ref="A270:A330" si="22">I270*I$2+J270*J$2+K270*K$2+L270*L$2+M270*M$2</f>
        <v>54</v>
      </c>
      <c r="B270" s="94" t="s">
        <v>1624</v>
      </c>
      <c r="C270" s="90" t="s">
        <v>1967</v>
      </c>
      <c r="D270" s="91" t="s">
        <v>2251</v>
      </c>
      <c r="E270" s="92">
        <f t="shared" ref="E270:E330" si="23">I270*I$4+J270*J$4+K270*K$4+L270*L$4+M270*M$4+N270*N$4+O270*O$4+P270*P$4+Q270*Q$4+R270*R$4+S270*S$4+T270*T$4+U270*U$4+V270*V$4+W270*W$4+X270*X$4+Y270*Y$4+Z270*Z$4+AA270*AA$4+AB270*AB$4+AD270*AD$4+AE270*AE$4+AF270*AF$4+AG270*AG$4+AH270*AH$4+AI270*AI$4+AJ270*AJ$4+AK270*AK$4+AL270*AL$4+AM270*AM$4+AN270*AN$4+AO270*AO$4+AP270*AP$4+AR270*AR$4</f>
        <v>38200</v>
      </c>
      <c r="F270" s="96">
        <f t="shared" si="20"/>
        <v>18</v>
      </c>
      <c r="G270" s="145">
        <f t="shared" si="21"/>
        <v>15</v>
      </c>
      <c r="H270" s="147">
        <f t="shared" ref="H270:H330" si="24">Q270*Q$2+R270*R$2+S270*S$2+T270*T$2+U270*U$2+V270*V$2+W270*W$2+X270*X$2+Y270*Y$2+Z270*Z$2+AA270*AA$2+AB270*AB$2+AC270*AC$2+AD270*AD$2+AE270*AE$2+AF270*AF$2+AG270*AG$2+AH270*AH$2+AI270*AI$2+AJ270*AJ$2+AK270*AK$2+AL270*AL$2+AM270*AM$2+AN270*AN$2+AO270*AO$2+AP270*AP$2+AQ270*AQ$2+AR270*AR$2</f>
        <v>15</v>
      </c>
      <c r="I270" s="93">
        <v>1</v>
      </c>
      <c r="J270" s="93"/>
      <c r="K270" s="93">
        <v>1</v>
      </c>
      <c r="L270" s="93"/>
      <c r="M270" s="93">
        <v>13</v>
      </c>
      <c r="N270" s="93"/>
      <c r="O270" s="93"/>
      <c r="P270" s="93"/>
      <c r="Q270" s="93"/>
      <c r="R270" s="93"/>
      <c r="S270" s="93"/>
      <c r="T270" s="93"/>
      <c r="U270" s="93"/>
      <c r="V270" s="93"/>
      <c r="W270" s="93"/>
      <c r="X270" s="93"/>
      <c r="Y270" s="93"/>
      <c r="Z270" s="93"/>
      <c r="AA270" s="93"/>
      <c r="AB270" s="93"/>
      <c r="AC270" s="93"/>
      <c r="AD270" s="93"/>
      <c r="AE270" s="93"/>
      <c r="AF270" s="93"/>
      <c r="AG270" s="93">
        <v>1</v>
      </c>
      <c r="AH270" s="93"/>
      <c r="AI270" s="93">
        <v>1</v>
      </c>
      <c r="AJ270" s="93"/>
      <c r="AK270" s="93"/>
      <c r="AL270" s="93"/>
      <c r="AM270" s="93"/>
      <c r="AN270" s="93"/>
      <c r="AO270" s="93"/>
      <c r="AP270" s="93"/>
      <c r="AQ270" s="93"/>
      <c r="AR270" s="93">
        <v>1</v>
      </c>
      <c r="AS270" s="94" t="s">
        <v>1624</v>
      </c>
      <c r="AT270" s="90" t="s">
        <v>1968</v>
      </c>
      <c r="AU270" s="32"/>
      <c r="AV270" s="32"/>
      <c r="AW270" s="32"/>
      <c r="AX270" s="32"/>
      <c r="AY270" s="32"/>
    </row>
    <row r="271" spans="1:51" x14ac:dyDescent="0.2">
      <c r="A271" s="144">
        <f t="shared" si="22"/>
        <v>55</v>
      </c>
      <c r="B271" s="84" t="s">
        <v>1624</v>
      </c>
      <c r="C271" s="85" t="s">
        <v>776</v>
      </c>
      <c r="D271" s="86" t="s">
        <v>1969</v>
      </c>
      <c r="E271" s="87">
        <f t="shared" si="23"/>
        <v>39110</v>
      </c>
      <c r="F271" s="95">
        <f t="shared" si="20"/>
        <v>18</v>
      </c>
      <c r="G271" s="145">
        <f t="shared" si="21"/>
        <v>15</v>
      </c>
      <c r="H271" s="147">
        <f t="shared" si="24"/>
        <v>15</v>
      </c>
      <c r="I271" s="89">
        <v>1</v>
      </c>
      <c r="J271" s="88"/>
      <c r="K271" s="89"/>
      <c r="L271" s="88">
        <v>1</v>
      </c>
      <c r="M271" s="88">
        <v>13</v>
      </c>
      <c r="N271" s="88"/>
      <c r="O271" s="89"/>
      <c r="P271" s="88"/>
      <c r="Q271" s="89"/>
      <c r="R271" s="88"/>
      <c r="S271" s="89">
        <v>1</v>
      </c>
      <c r="T271" s="88"/>
      <c r="U271" s="89">
        <v>2</v>
      </c>
      <c r="V271" s="88"/>
      <c r="W271" s="89"/>
      <c r="X271" s="88"/>
      <c r="Y271" s="89"/>
      <c r="Z271" s="88"/>
      <c r="AA271" s="89"/>
      <c r="AB271" s="88"/>
      <c r="AC271" s="89"/>
      <c r="AD271" s="88"/>
      <c r="AE271" s="89"/>
      <c r="AF271" s="88"/>
      <c r="AG271" s="89"/>
      <c r="AH271" s="88"/>
      <c r="AI271" s="89"/>
      <c r="AJ271" s="88"/>
      <c r="AK271" s="89"/>
      <c r="AL271" s="88"/>
      <c r="AM271" s="89"/>
      <c r="AN271" s="88"/>
      <c r="AO271" s="89"/>
      <c r="AP271" s="88"/>
      <c r="AQ271" s="89"/>
      <c r="AR271" s="88"/>
      <c r="AS271" s="84" t="s">
        <v>1624</v>
      </c>
      <c r="AT271" s="85" t="s">
        <v>776</v>
      </c>
      <c r="AU271" s="32"/>
      <c r="AV271" s="32"/>
      <c r="AW271" s="32"/>
      <c r="AX271" s="32"/>
      <c r="AY271" s="32"/>
    </row>
    <row r="272" spans="1:51" x14ac:dyDescent="0.2">
      <c r="A272" s="144">
        <f t="shared" si="22"/>
        <v>55</v>
      </c>
      <c r="B272" s="94" t="s">
        <v>1624</v>
      </c>
      <c r="C272" s="90" t="s">
        <v>1970</v>
      </c>
      <c r="D272" s="91" t="s">
        <v>2252</v>
      </c>
      <c r="E272" s="92">
        <f t="shared" si="23"/>
        <v>39730</v>
      </c>
      <c r="F272" s="96">
        <f t="shared" si="20"/>
        <v>18</v>
      </c>
      <c r="G272" s="145">
        <f t="shared" si="21"/>
        <v>15</v>
      </c>
      <c r="H272" s="147">
        <f t="shared" si="24"/>
        <v>15</v>
      </c>
      <c r="I272" s="93">
        <v>1</v>
      </c>
      <c r="J272" s="93"/>
      <c r="K272" s="93"/>
      <c r="L272" s="93">
        <v>1</v>
      </c>
      <c r="M272" s="93">
        <v>13</v>
      </c>
      <c r="N272" s="93"/>
      <c r="O272" s="93"/>
      <c r="P272" s="93"/>
      <c r="Q272" s="93"/>
      <c r="R272" s="93"/>
      <c r="S272" s="93">
        <v>1</v>
      </c>
      <c r="T272" s="93"/>
      <c r="U272" s="93">
        <v>1</v>
      </c>
      <c r="V272" s="93"/>
      <c r="W272" s="93"/>
      <c r="X272" s="93"/>
      <c r="Y272" s="93"/>
      <c r="Z272" s="93"/>
      <c r="AA272" s="93"/>
      <c r="AB272" s="93"/>
      <c r="AC272" s="93"/>
      <c r="AD272" s="93">
        <v>1</v>
      </c>
      <c r="AE272" s="93"/>
      <c r="AF272" s="93"/>
      <c r="AG272" s="93"/>
      <c r="AH272" s="93"/>
      <c r="AI272" s="93"/>
      <c r="AJ272" s="93"/>
      <c r="AK272" s="93"/>
      <c r="AL272" s="93"/>
      <c r="AM272" s="93"/>
      <c r="AN272" s="93"/>
      <c r="AO272" s="93"/>
      <c r="AP272" s="93"/>
      <c r="AQ272" s="93"/>
      <c r="AR272" s="93"/>
      <c r="AS272" s="94" t="s">
        <v>1624</v>
      </c>
      <c r="AT272" s="90" t="s">
        <v>778</v>
      </c>
      <c r="AU272" s="32"/>
      <c r="AV272" s="32"/>
      <c r="AW272" s="32"/>
      <c r="AX272" s="32"/>
      <c r="AY272" s="32"/>
    </row>
    <row r="273" spans="1:51" x14ac:dyDescent="0.2">
      <c r="A273" s="144">
        <f t="shared" si="22"/>
        <v>55</v>
      </c>
      <c r="B273" s="84" t="s">
        <v>1624</v>
      </c>
      <c r="C273" s="85" t="s">
        <v>1971</v>
      </c>
      <c r="D273" s="86" t="s">
        <v>2253</v>
      </c>
      <c r="E273" s="87">
        <f t="shared" si="23"/>
        <v>37760</v>
      </c>
      <c r="F273" s="95">
        <f t="shared" si="20"/>
        <v>18</v>
      </c>
      <c r="G273" s="145">
        <f t="shared" si="21"/>
        <v>15</v>
      </c>
      <c r="H273" s="147">
        <f t="shared" si="24"/>
        <v>15</v>
      </c>
      <c r="I273" s="89">
        <v>1</v>
      </c>
      <c r="J273" s="88"/>
      <c r="K273" s="89"/>
      <c r="L273" s="88">
        <v>1</v>
      </c>
      <c r="M273" s="88">
        <v>13</v>
      </c>
      <c r="N273" s="88"/>
      <c r="O273" s="89"/>
      <c r="P273" s="88"/>
      <c r="Q273" s="89"/>
      <c r="R273" s="88"/>
      <c r="S273" s="89"/>
      <c r="T273" s="88"/>
      <c r="U273" s="89"/>
      <c r="V273" s="88"/>
      <c r="W273" s="89"/>
      <c r="X273" s="88"/>
      <c r="Y273" s="89"/>
      <c r="Z273" s="88"/>
      <c r="AA273" s="89"/>
      <c r="AB273" s="88"/>
      <c r="AC273" s="89"/>
      <c r="AD273" s="88"/>
      <c r="AE273" s="89"/>
      <c r="AF273" s="88"/>
      <c r="AG273" s="89">
        <v>1</v>
      </c>
      <c r="AH273" s="88"/>
      <c r="AI273" s="89">
        <v>2</v>
      </c>
      <c r="AJ273" s="88"/>
      <c r="AK273" s="89"/>
      <c r="AL273" s="88"/>
      <c r="AM273" s="89"/>
      <c r="AN273" s="88"/>
      <c r="AO273" s="89"/>
      <c r="AP273" s="88"/>
      <c r="AQ273" s="89"/>
      <c r="AR273" s="88"/>
      <c r="AS273" s="84" t="s">
        <v>1624</v>
      </c>
      <c r="AT273" s="85" t="s">
        <v>779</v>
      </c>
      <c r="AU273" s="32"/>
      <c r="AV273" s="32"/>
      <c r="AW273" s="32"/>
      <c r="AX273" s="32"/>
      <c r="AY273" s="32"/>
    </row>
    <row r="274" spans="1:51" x14ac:dyDescent="0.2">
      <c r="A274" s="144">
        <f t="shared" si="22"/>
        <v>55</v>
      </c>
      <c r="B274" s="94" t="s">
        <v>1624</v>
      </c>
      <c r="C274" s="90" t="s">
        <v>1972</v>
      </c>
      <c r="D274" s="91" t="s">
        <v>2254</v>
      </c>
      <c r="E274" s="92">
        <f t="shared" si="23"/>
        <v>38230</v>
      </c>
      <c r="F274" s="96">
        <f t="shared" si="20"/>
        <v>18</v>
      </c>
      <c r="G274" s="145">
        <f t="shared" si="21"/>
        <v>15</v>
      </c>
      <c r="H274" s="147">
        <f t="shared" si="24"/>
        <v>15</v>
      </c>
      <c r="I274" s="93">
        <v>1</v>
      </c>
      <c r="J274" s="93"/>
      <c r="K274" s="93"/>
      <c r="L274" s="93">
        <v>1</v>
      </c>
      <c r="M274" s="93">
        <v>13</v>
      </c>
      <c r="N274" s="93"/>
      <c r="O274" s="93"/>
      <c r="P274" s="93"/>
      <c r="Q274" s="93"/>
      <c r="R274" s="93"/>
      <c r="S274" s="93"/>
      <c r="T274" s="93"/>
      <c r="U274" s="93"/>
      <c r="V274" s="93"/>
      <c r="W274" s="93"/>
      <c r="X274" s="93"/>
      <c r="Y274" s="93"/>
      <c r="Z274" s="93"/>
      <c r="AA274" s="93"/>
      <c r="AB274" s="93"/>
      <c r="AC274" s="93"/>
      <c r="AD274" s="93"/>
      <c r="AE274" s="93"/>
      <c r="AF274" s="93"/>
      <c r="AG274" s="93">
        <v>1</v>
      </c>
      <c r="AH274" s="93"/>
      <c r="AI274" s="93">
        <v>1</v>
      </c>
      <c r="AJ274" s="93"/>
      <c r="AK274" s="93"/>
      <c r="AL274" s="93"/>
      <c r="AM274" s="93"/>
      <c r="AN274" s="93"/>
      <c r="AO274" s="93"/>
      <c r="AP274" s="93"/>
      <c r="AQ274" s="93"/>
      <c r="AR274" s="93">
        <v>1</v>
      </c>
      <c r="AS274" s="94" t="s">
        <v>1624</v>
      </c>
      <c r="AT274" s="90" t="s">
        <v>782</v>
      </c>
      <c r="AU274" s="32"/>
      <c r="AV274" s="32"/>
      <c r="AW274" s="32"/>
      <c r="AX274" s="32"/>
      <c r="AY274" s="32"/>
    </row>
    <row r="275" spans="1:51" x14ac:dyDescent="0.2">
      <c r="A275" s="144">
        <f t="shared" si="22"/>
        <v>56</v>
      </c>
      <c r="B275" s="84" t="s">
        <v>1624</v>
      </c>
      <c r="C275" s="85" t="s">
        <v>1973</v>
      </c>
      <c r="D275" s="86" t="s">
        <v>1974</v>
      </c>
      <c r="E275" s="87">
        <f t="shared" si="23"/>
        <v>39130</v>
      </c>
      <c r="F275" s="95">
        <f t="shared" si="20"/>
        <v>18</v>
      </c>
      <c r="G275" s="145">
        <f t="shared" si="21"/>
        <v>15</v>
      </c>
      <c r="H275" s="147">
        <f t="shared" si="24"/>
        <v>15</v>
      </c>
      <c r="I275" s="89">
        <v>1</v>
      </c>
      <c r="J275" s="88"/>
      <c r="K275" s="89"/>
      <c r="L275" s="88"/>
      <c r="M275" s="88">
        <v>14</v>
      </c>
      <c r="N275" s="88"/>
      <c r="O275" s="89"/>
      <c r="P275" s="88"/>
      <c r="Q275" s="89"/>
      <c r="R275" s="88"/>
      <c r="S275" s="89">
        <v>1</v>
      </c>
      <c r="T275" s="88"/>
      <c r="U275" s="89">
        <v>2</v>
      </c>
      <c r="V275" s="88"/>
      <c r="W275" s="89"/>
      <c r="X275" s="88"/>
      <c r="Y275" s="89"/>
      <c r="Z275" s="88"/>
      <c r="AA275" s="89"/>
      <c r="AB275" s="88"/>
      <c r="AC275" s="89"/>
      <c r="AD275" s="88"/>
      <c r="AE275" s="89"/>
      <c r="AF275" s="88"/>
      <c r="AG275" s="89"/>
      <c r="AH275" s="88"/>
      <c r="AI275" s="89"/>
      <c r="AJ275" s="88"/>
      <c r="AK275" s="89"/>
      <c r="AL275" s="88"/>
      <c r="AM275" s="89"/>
      <c r="AN275" s="88"/>
      <c r="AO275" s="89"/>
      <c r="AP275" s="88"/>
      <c r="AQ275" s="89"/>
      <c r="AR275" s="88"/>
      <c r="AS275" s="84" t="s">
        <v>1624</v>
      </c>
      <c r="AT275" s="85" t="s">
        <v>1973</v>
      </c>
      <c r="AU275" s="32"/>
      <c r="AV275" s="32"/>
      <c r="AW275" s="32"/>
      <c r="AX275" s="32"/>
      <c r="AY275" s="32"/>
    </row>
    <row r="276" spans="1:51" x14ac:dyDescent="0.2">
      <c r="A276" s="144">
        <f t="shared" si="22"/>
        <v>56</v>
      </c>
      <c r="B276" s="94" t="s">
        <v>1624</v>
      </c>
      <c r="C276" s="90" t="s">
        <v>1975</v>
      </c>
      <c r="D276" s="91" t="s">
        <v>2255</v>
      </c>
      <c r="E276" s="92">
        <f t="shared" si="23"/>
        <v>39750</v>
      </c>
      <c r="F276" s="96">
        <f t="shared" si="20"/>
        <v>18</v>
      </c>
      <c r="G276" s="145">
        <f t="shared" si="21"/>
        <v>15</v>
      </c>
      <c r="H276" s="147">
        <f t="shared" si="24"/>
        <v>15</v>
      </c>
      <c r="I276" s="93">
        <v>1</v>
      </c>
      <c r="J276" s="93"/>
      <c r="K276" s="93"/>
      <c r="L276" s="93"/>
      <c r="M276" s="93">
        <v>14</v>
      </c>
      <c r="N276" s="93"/>
      <c r="O276" s="93"/>
      <c r="P276" s="93"/>
      <c r="Q276" s="93"/>
      <c r="R276" s="93"/>
      <c r="S276" s="93">
        <v>1</v>
      </c>
      <c r="T276" s="93"/>
      <c r="U276" s="93">
        <v>1</v>
      </c>
      <c r="V276" s="93"/>
      <c r="W276" s="93"/>
      <c r="X276" s="93"/>
      <c r="Y276" s="93"/>
      <c r="Z276" s="93"/>
      <c r="AA276" s="93"/>
      <c r="AB276" s="93"/>
      <c r="AC276" s="93"/>
      <c r="AD276" s="93">
        <v>1</v>
      </c>
      <c r="AE276" s="93"/>
      <c r="AF276" s="93"/>
      <c r="AG276" s="93"/>
      <c r="AH276" s="93"/>
      <c r="AI276" s="93"/>
      <c r="AJ276" s="93"/>
      <c r="AK276" s="93"/>
      <c r="AL276" s="93"/>
      <c r="AM276" s="93"/>
      <c r="AN276" s="93"/>
      <c r="AO276" s="93"/>
      <c r="AP276" s="93"/>
      <c r="AQ276" s="93"/>
      <c r="AR276" s="93"/>
      <c r="AS276" s="94" t="s">
        <v>1624</v>
      </c>
      <c r="AT276" s="90" t="s">
        <v>1976</v>
      </c>
      <c r="AU276" s="32"/>
      <c r="AV276" s="32"/>
      <c r="AW276" s="32"/>
      <c r="AX276" s="32"/>
      <c r="AY276" s="32"/>
    </row>
    <row r="277" spans="1:51" x14ac:dyDescent="0.2">
      <c r="A277" s="144">
        <f t="shared" si="22"/>
        <v>56</v>
      </c>
      <c r="B277" s="84" t="s">
        <v>1624</v>
      </c>
      <c r="C277" s="85" t="s">
        <v>1977</v>
      </c>
      <c r="D277" s="86" t="s">
        <v>2256</v>
      </c>
      <c r="E277" s="87">
        <f t="shared" si="23"/>
        <v>37780</v>
      </c>
      <c r="F277" s="95">
        <f t="shared" si="20"/>
        <v>18</v>
      </c>
      <c r="G277" s="145">
        <f t="shared" si="21"/>
        <v>15</v>
      </c>
      <c r="H277" s="147">
        <f t="shared" si="24"/>
        <v>15</v>
      </c>
      <c r="I277" s="89">
        <v>1</v>
      </c>
      <c r="J277" s="88"/>
      <c r="K277" s="89"/>
      <c r="L277" s="88"/>
      <c r="M277" s="88">
        <v>14</v>
      </c>
      <c r="N277" s="88"/>
      <c r="O277" s="89"/>
      <c r="P277" s="88"/>
      <c r="Q277" s="89"/>
      <c r="R277" s="88"/>
      <c r="S277" s="89"/>
      <c r="T277" s="88"/>
      <c r="U277" s="89"/>
      <c r="V277" s="88"/>
      <c r="W277" s="89"/>
      <c r="X277" s="88"/>
      <c r="Y277" s="89"/>
      <c r="Z277" s="88"/>
      <c r="AA277" s="89"/>
      <c r="AB277" s="88"/>
      <c r="AC277" s="89"/>
      <c r="AD277" s="88"/>
      <c r="AE277" s="89"/>
      <c r="AF277" s="88"/>
      <c r="AG277" s="89">
        <v>1</v>
      </c>
      <c r="AH277" s="88"/>
      <c r="AI277" s="89">
        <v>2</v>
      </c>
      <c r="AJ277" s="88"/>
      <c r="AK277" s="89"/>
      <c r="AL277" s="88"/>
      <c r="AM277" s="89"/>
      <c r="AN277" s="88"/>
      <c r="AO277" s="89"/>
      <c r="AP277" s="88"/>
      <c r="AQ277" s="89"/>
      <c r="AR277" s="88"/>
      <c r="AS277" s="84" t="s">
        <v>1624</v>
      </c>
      <c r="AT277" s="85" t="s">
        <v>1978</v>
      </c>
      <c r="AU277" s="32"/>
      <c r="AV277" s="32"/>
      <c r="AW277" s="32"/>
      <c r="AX277" s="32"/>
      <c r="AY277" s="32"/>
    </row>
    <row r="278" spans="1:51" x14ac:dyDescent="0.2">
      <c r="A278" s="144">
        <f t="shared" si="22"/>
        <v>56</v>
      </c>
      <c r="B278" s="94" t="s">
        <v>1624</v>
      </c>
      <c r="C278" s="90" t="s">
        <v>1979</v>
      </c>
      <c r="D278" s="91" t="s">
        <v>2257</v>
      </c>
      <c r="E278" s="92">
        <f t="shared" si="23"/>
        <v>38250</v>
      </c>
      <c r="F278" s="96">
        <f t="shared" si="20"/>
        <v>18</v>
      </c>
      <c r="G278" s="145">
        <f t="shared" si="21"/>
        <v>15</v>
      </c>
      <c r="H278" s="147">
        <f t="shared" si="24"/>
        <v>15</v>
      </c>
      <c r="I278" s="93">
        <v>1</v>
      </c>
      <c r="J278" s="93"/>
      <c r="K278" s="93"/>
      <c r="L278" s="93"/>
      <c r="M278" s="93">
        <v>14</v>
      </c>
      <c r="N278" s="93"/>
      <c r="O278" s="93"/>
      <c r="P278" s="93"/>
      <c r="Q278" s="93"/>
      <c r="R278" s="93"/>
      <c r="S278" s="93"/>
      <c r="T278" s="93"/>
      <c r="U278" s="93"/>
      <c r="V278" s="93"/>
      <c r="W278" s="93"/>
      <c r="X278" s="93"/>
      <c r="Y278" s="93"/>
      <c r="Z278" s="93"/>
      <c r="AA278" s="93"/>
      <c r="AB278" s="93"/>
      <c r="AC278" s="93"/>
      <c r="AD278" s="93"/>
      <c r="AE278" s="93"/>
      <c r="AF278" s="93"/>
      <c r="AG278" s="93">
        <v>1</v>
      </c>
      <c r="AH278" s="93"/>
      <c r="AI278" s="93">
        <v>1</v>
      </c>
      <c r="AJ278" s="93"/>
      <c r="AK278" s="93"/>
      <c r="AL278" s="93"/>
      <c r="AM278" s="93"/>
      <c r="AN278" s="93"/>
      <c r="AO278" s="93"/>
      <c r="AP278" s="93"/>
      <c r="AQ278" s="93"/>
      <c r="AR278" s="93">
        <v>1</v>
      </c>
      <c r="AS278" s="94" t="s">
        <v>1624</v>
      </c>
      <c r="AT278" s="90" t="s">
        <v>1980</v>
      </c>
      <c r="AU278" s="32"/>
      <c r="AV278" s="32"/>
      <c r="AW278" s="32"/>
      <c r="AX278" s="32"/>
      <c r="AY278" s="32"/>
    </row>
    <row r="279" spans="1:51" x14ac:dyDescent="0.2">
      <c r="A279" s="144">
        <f t="shared" si="22"/>
        <v>57</v>
      </c>
      <c r="B279" s="84" t="s">
        <v>1624</v>
      </c>
      <c r="C279" s="85" t="s">
        <v>783</v>
      </c>
      <c r="D279" s="86" t="s">
        <v>1981</v>
      </c>
      <c r="E279" s="87">
        <f t="shared" si="23"/>
        <v>39280</v>
      </c>
      <c r="F279" s="95">
        <f t="shared" si="20"/>
        <v>18</v>
      </c>
      <c r="G279" s="145">
        <f t="shared" si="21"/>
        <v>15</v>
      </c>
      <c r="H279" s="147">
        <f t="shared" si="24"/>
        <v>15</v>
      </c>
      <c r="I279" s="89"/>
      <c r="J279" s="88">
        <v>1</v>
      </c>
      <c r="K279" s="89"/>
      <c r="L279" s="88"/>
      <c r="M279" s="88">
        <v>14</v>
      </c>
      <c r="N279" s="88"/>
      <c r="O279" s="89"/>
      <c r="P279" s="88"/>
      <c r="Q279" s="89"/>
      <c r="R279" s="88"/>
      <c r="S279" s="89">
        <v>1</v>
      </c>
      <c r="T279" s="88"/>
      <c r="U279" s="89">
        <v>2</v>
      </c>
      <c r="V279" s="88"/>
      <c r="W279" s="89"/>
      <c r="X279" s="88"/>
      <c r="Y279" s="89"/>
      <c r="Z279" s="88"/>
      <c r="AA279" s="89"/>
      <c r="AB279" s="88"/>
      <c r="AC279" s="89"/>
      <c r="AD279" s="88"/>
      <c r="AE279" s="89"/>
      <c r="AF279" s="88"/>
      <c r="AG279" s="89"/>
      <c r="AH279" s="88"/>
      <c r="AI279" s="89"/>
      <c r="AJ279" s="88"/>
      <c r="AK279" s="89"/>
      <c r="AL279" s="88"/>
      <c r="AM279" s="89"/>
      <c r="AN279" s="88"/>
      <c r="AO279" s="89"/>
      <c r="AP279" s="88"/>
      <c r="AQ279" s="89"/>
      <c r="AR279" s="88"/>
      <c r="AS279" s="84" t="s">
        <v>1624</v>
      </c>
      <c r="AT279" s="85" t="s">
        <v>783</v>
      </c>
      <c r="AU279" s="32"/>
      <c r="AV279" s="32"/>
      <c r="AW279" s="32"/>
      <c r="AX279" s="32"/>
      <c r="AY279" s="32"/>
    </row>
    <row r="280" spans="1:51" x14ac:dyDescent="0.2">
      <c r="A280" s="144">
        <f t="shared" si="22"/>
        <v>57</v>
      </c>
      <c r="B280" s="94" t="s">
        <v>1624</v>
      </c>
      <c r="C280" s="90" t="s">
        <v>1982</v>
      </c>
      <c r="D280" s="91" t="s">
        <v>2258</v>
      </c>
      <c r="E280" s="92">
        <f t="shared" si="23"/>
        <v>39900</v>
      </c>
      <c r="F280" s="96">
        <f t="shared" si="20"/>
        <v>18</v>
      </c>
      <c r="G280" s="145">
        <f t="shared" si="21"/>
        <v>15</v>
      </c>
      <c r="H280" s="147">
        <f t="shared" si="24"/>
        <v>15</v>
      </c>
      <c r="I280" s="93"/>
      <c r="J280" s="93">
        <v>1</v>
      </c>
      <c r="K280" s="93"/>
      <c r="L280" s="93"/>
      <c r="M280" s="93">
        <v>14</v>
      </c>
      <c r="N280" s="93"/>
      <c r="O280" s="93"/>
      <c r="P280" s="93"/>
      <c r="Q280" s="93"/>
      <c r="R280" s="93"/>
      <c r="S280" s="93">
        <v>1</v>
      </c>
      <c r="T280" s="93"/>
      <c r="U280" s="93">
        <v>1</v>
      </c>
      <c r="V280" s="93"/>
      <c r="W280" s="93"/>
      <c r="X280" s="93"/>
      <c r="Y280" s="93"/>
      <c r="Z280" s="93"/>
      <c r="AA280" s="93"/>
      <c r="AB280" s="93"/>
      <c r="AC280" s="93"/>
      <c r="AD280" s="93">
        <v>1</v>
      </c>
      <c r="AE280" s="93"/>
      <c r="AF280" s="93"/>
      <c r="AG280" s="93"/>
      <c r="AH280" s="93"/>
      <c r="AI280" s="93"/>
      <c r="AJ280" s="93"/>
      <c r="AK280" s="93"/>
      <c r="AL280" s="93"/>
      <c r="AM280" s="93"/>
      <c r="AN280" s="93"/>
      <c r="AO280" s="93"/>
      <c r="AP280" s="93"/>
      <c r="AQ280" s="93"/>
      <c r="AR280" s="93"/>
      <c r="AS280" s="94" t="s">
        <v>1624</v>
      </c>
      <c r="AT280" s="90" t="s">
        <v>785</v>
      </c>
      <c r="AU280" s="32"/>
      <c r="AV280" s="32"/>
      <c r="AW280" s="32"/>
      <c r="AX280" s="32"/>
      <c r="AY280" s="32"/>
    </row>
    <row r="281" spans="1:51" x14ac:dyDescent="0.2">
      <c r="A281" s="144">
        <f t="shared" si="22"/>
        <v>57</v>
      </c>
      <c r="B281" s="84" t="s">
        <v>1624</v>
      </c>
      <c r="C281" s="85" t="s">
        <v>1983</v>
      </c>
      <c r="D281" s="86" t="s">
        <v>2259</v>
      </c>
      <c r="E281" s="87">
        <f t="shared" si="23"/>
        <v>37930</v>
      </c>
      <c r="F281" s="95">
        <f t="shared" si="20"/>
        <v>18</v>
      </c>
      <c r="G281" s="145">
        <f t="shared" si="21"/>
        <v>15</v>
      </c>
      <c r="H281" s="147">
        <f t="shared" si="24"/>
        <v>15</v>
      </c>
      <c r="I281" s="89"/>
      <c r="J281" s="88">
        <v>1</v>
      </c>
      <c r="K281" s="89"/>
      <c r="L281" s="88"/>
      <c r="M281" s="88">
        <v>14</v>
      </c>
      <c r="N281" s="88"/>
      <c r="O281" s="89"/>
      <c r="P281" s="88"/>
      <c r="Q281" s="89"/>
      <c r="R281" s="88"/>
      <c r="S281" s="89"/>
      <c r="T281" s="88"/>
      <c r="U281" s="89"/>
      <c r="V281" s="88"/>
      <c r="W281" s="89"/>
      <c r="X281" s="88"/>
      <c r="Y281" s="89"/>
      <c r="Z281" s="88"/>
      <c r="AA281" s="89"/>
      <c r="AB281" s="88"/>
      <c r="AC281" s="89"/>
      <c r="AD281" s="88"/>
      <c r="AE281" s="89"/>
      <c r="AF281" s="88"/>
      <c r="AG281" s="89">
        <v>1</v>
      </c>
      <c r="AH281" s="88"/>
      <c r="AI281" s="89">
        <v>2</v>
      </c>
      <c r="AJ281" s="88"/>
      <c r="AK281" s="89"/>
      <c r="AL281" s="88"/>
      <c r="AM281" s="89"/>
      <c r="AN281" s="88"/>
      <c r="AO281" s="89"/>
      <c r="AP281" s="88"/>
      <c r="AQ281" s="89"/>
      <c r="AR281" s="88"/>
      <c r="AS281" s="84" t="s">
        <v>1624</v>
      </c>
      <c r="AT281" s="85" t="s">
        <v>786</v>
      </c>
      <c r="AU281" s="32"/>
      <c r="AV281" s="32"/>
      <c r="AW281" s="32"/>
      <c r="AX281" s="32"/>
      <c r="AY281" s="32"/>
    </row>
    <row r="282" spans="1:51" x14ac:dyDescent="0.2">
      <c r="A282" s="144">
        <f t="shared" si="22"/>
        <v>57</v>
      </c>
      <c r="B282" s="94" t="s">
        <v>1624</v>
      </c>
      <c r="C282" s="90" t="s">
        <v>1984</v>
      </c>
      <c r="D282" s="91" t="s">
        <v>2260</v>
      </c>
      <c r="E282" s="92">
        <f t="shared" si="23"/>
        <v>38400</v>
      </c>
      <c r="F282" s="96">
        <f t="shared" si="20"/>
        <v>18</v>
      </c>
      <c r="G282" s="145">
        <f t="shared" si="21"/>
        <v>15</v>
      </c>
      <c r="H282" s="147">
        <f t="shared" si="24"/>
        <v>15</v>
      </c>
      <c r="I282" s="93"/>
      <c r="J282" s="93">
        <v>1</v>
      </c>
      <c r="K282" s="93"/>
      <c r="L282" s="93"/>
      <c r="M282" s="93">
        <v>14</v>
      </c>
      <c r="N282" s="93"/>
      <c r="O282" s="93"/>
      <c r="P282" s="93"/>
      <c r="Q282" s="93"/>
      <c r="R282" s="93"/>
      <c r="S282" s="93"/>
      <c r="T282" s="93"/>
      <c r="U282" s="93"/>
      <c r="V282" s="93"/>
      <c r="W282" s="93"/>
      <c r="X282" s="93"/>
      <c r="Y282" s="93"/>
      <c r="Z282" s="93"/>
      <c r="AA282" s="93"/>
      <c r="AB282" s="93"/>
      <c r="AC282" s="93"/>
      <c r="AD282" s="93"/>
      <c r="AE282" s="93"/>
      <c r="AF282" s="93"/>
      <c r="AG282" s="93">
        <v>1</v>
      </c>
      <c r="AH282" s="93"/>
      <c r="AI282" s="93">
        <v>1</v>
      </c>
      <c r="AJ282" s="93"/>
      <c r="AK282" s="93"/>
      <c r="AL282" s="93"/>
      <c r="AM282" s="93"/>
      <c r="AN282" s="93"/>
      <c r="AO282" s="93"/>
      <c r="AP282" s="93"/>
      <c r="AQ282" s="93"/>
      <c r="AR282" s="93">
        <v>1</v>
      </c>
      <c r="AS282" s="94" t="s">
        <v>1624</v>
      </c>
      <c r="AT282" s="90" t="s">
        <v>789</v>
      </c>
      <c r="AU282" s="32"/>
      <c r="AV282" s="32"/>
      <c r="AW282" s="32"/>
      <c r="AX282" s="32"/>
      <c r="AY282" s="32"/>
    </row>
    <row r="283" spans="1:51" x14ac:dyDescent="0.2">
      <c r="A283" s="144">
        <f t="shared" si="22"/>
        <v>58</v>
      </c>
      <c r="B283" s="84" t="s">
        <v>1624</v>
      </c>
      <c r="C283" s="85" t="s">
        <v>1985</v>
      </c>
      <c r="D283" s="86" t="s">
        <v>1986</v>
      </c>
      <c r="E283" s="87">
        <f t="shared" si="23"/>
        <v>43340</v>
      </c>
      <c r="F283" s="95">
        <f t="shared" si="20"/>
        <v>20</v>
      </c>
      <c r="G283" s="145">
        <f t="shared" si="21"/>
        <v>16</v>
      </c>
      <c r="H283" s="147">
        <f t="shared" si="24"/>
        <v>16</v>
      </c>
      <c r="I283" s="89">
        <v>1</v>
      </c>
      <c r="J283" s="88"/>
      <c r="K283" s="89">
        <v>1</v>
      </c>
      <c r="L283" s="88"/>
      <c r="M283" s="88">
        <v>14</v>
      </c>
      <c r="N283" s="88"/>
      <c r="O283" s="89"/>
      <c r="P283" s="88"/>
      <c r="Q283" s="89"/>
      <c r="R283" s="88"/>
      <c r="S283" s="89"/>
      <c r="T283" s="88">
        <v>4</v>
      </c>
      <c r="U283" s="89"/>
      <c r="V283" s="88"/>
      <c r="W283" s="89"/>
      <c r="X283" s="88"/>
      <c r="Y283" s="89"/>
      <c r="Z283" s="88"/>
      <c r="AA283" s="89"/>
      <c r="AB283" s="88"/>
      <c r="AC283" s="89"/>
      <c r="AD283" s="88"/>
      <c r="AE283" s="89"/>
      <c r="AF283" s="88"/>
      <c r="AG283" s="89"/>
      <c r="AH283" s="88"/>
      <c r="AI283" s="89"/>
      <c r="AJ283" s="88"/>
      <c r="AK283" s="89"/>
      <c r="AL283" s="88"/>
      <c r="AM283" s="89"/>
      <c r="AN283" s="88"/>
      <c r="AO283" s="89"/>
      <c r="AP283" s="88"/>
      <c r="AQ283" s="89"/>
      <c r="AR283" s="88"/>
      <c r="AS283" s="84" t="s">
        <v>1624</v>
      </c>
      <c r="AT283" s="85" t="s">
        <v>1985</v>
      </c>
      <c r="AU283" s="32"/>
      <c r="AV283" s="32"/>
      <c r="AW283" s="32"/>
      <c r="AX283" s="32"/>
      <c r="AY283" s="32"/>
    </row>
    <row r="284" spans="1:51" x14ac:dyDescent="0.2">
      <c r="A284" s="144">
        <f t="shared" si="22"/>
        <v>58</v>
      </c>
      <c r="B284" s="94" t="s">
        <v>1624</v>
      </c>
      <c r="C284" s="90" t="s">
        <v>1987</v>
      </c>
      <c r="D284" s="91" t="s">
        <v>1988</v>
      </c>
      <c r="E284" s="92">
        <f t="shared" si="23"/>
        <v>44480</v>
      </c>
      <c r="F284" s="96">
        <f t="shared" si="20"/>
        <v>20</v>
      </c>
      <c r="G284" s="145">
        <f t="shared" si="21"/>
        <v>16</v>
      </c>
      <c r="H284" s="147">
        <f t="shared" si="24"/>
        <v>16</v>
      </c>
      <c r="I284" s="93">
        <v>1</v>
      </c>
      <c r="J284" s="93"/>
      <c r="K284" s="93">
        <v>1</v>
      </c>
      <c r="L284" s="93"/>
      <c r="M284" s="93">
        <v>14</v>
      </c>
      <c r="N284" s="93"/>
      <c r="O284" s="93"/>
      <c r="P284" s="93"/>
      <c r="Q284" s="93"/>
      <c r="R284" s="93"/>
      <c r="S284" s="93"/>
      <c r="T284" s="93">
        <v>2</v>
      </c>
      <c r="U284" s="93"/>
      <c r="V284" s="93"/>
      <c r="W284" s="93"/>
      <c r="X284" s="93"/>
      <c r="Y284" s="93">
        <v>2</v>
      </c>
      <c r="Z284" s="93"/>
      <c r="AA284" s="93"/>
      <c r="AB284" s="93"/>
      <c r="AC284" s="93"/>
      <c r="AD284" s="93"/>
      <c r="AE284" s="93"/>
      <c r="AF284" s="93"/>
      <c r="AG284" s="93"/>
      <c r="AH284" s="93"/>
      <c r="AI284" s="93"/>
      <c r="AJ284" s="93"/>
      <c r="AK284" s="93"/>
      <c r="AL284" s="93"/>
      <c r="AM284" s="93"/>
      <c r="AN284" s="93"/>
      <c r="AO284" s="93"/>
      <c r="AP284" s="93"/>
      <c r="AQ284" s="93"/>
      <c r="AR284" s="93"/>
      <c r="AS284" s="94" t="s">
        <v>1624</v>
      </c>
      <c r="AT284" s="90" t="s">
        <v>1989</v>
      </c>
      <c r="AU284" s="32"/>
      <c r="AV284" s="32"/>
      <c r="AW284" s="32"/>
      <c r="AX284" s="32"/>
      <c r="AY284" s="32"/>
    </row>
    <row r="285" spans="1:51" x14ac:dyDescent="0.2">
      <c r="A285" s="144">
        <f t="shared" si="22"/>
        <v>58</v>
      </c>
      <c r="B285" s="84" t="s">
        <v>1624</v>
      </c>
      <c r="C285" s="85" t="s">
        <v>1990</v>
      </c>
      <c r="D285" s="86" t="s">
        <v>2261</v>
      </c>
      <c r="E285" s="87">
        <f t="shared" si="23"/>
        <v>41660</v>
      </c>
      <c r="F285" s="95">
        <f t="shared" si="20"/>
        <v>20</v>
      </c>
      <c r="G285" s="145">
        <f t="shared" si="21"/>
        <v>16</v>
      </c>
      <c r="H285" s="147">
        <f t="shared" si="24"/>
        <v>16</v>
      </c>
      <c r="I285" s="89">
        <v>1</v>
      </c>
      <c r="J285" s="88"/>
      <c r="K285" s="89">
        <v>1</v>
      </c>
      <c r="L285" s="88"/>
      <c r="M285" s="88">
        <v>14</v>
      </c>
      <c r="N285" s="88"/>
      <c r="O285" s="89"/>
      <c r="P285" s="88"/>
      <c r="Q285" s="89"/>
      <c r="R285" s="88"/>
      <c r="S285" s="89"/>
      <c r="T285" s="88"/>
      <c r="U285" s="89"/>
      <c r="V285" s="88"/>
      <c r="W285" s="89"/>
      <c r="X285" s="88"/>
      <c r="Y285" s="89"/>
      <c r="Z285" s="88"/>
      <c r="AA285" s="89"/>
      <c r="AB285" s="88"/>
      <c r="AC285" s="89"/>
      <c r="AD285" s="88"/>
      <c r="AE285" s="89"/>
      <c r="AF285" s="88"/>
      <c r="AG285" s="89"/>
      <c r="AH285" s="88">
        <v>4</v>
      </c>
      <c r="AI285" s="89"/>
      <c r="AJ285" s="88"/>
      <c r="AK285" s="89"/>
      <c r="AL285" s="88"/>
      <c r="AM285" s="89"/>
      <c r="AN285" s="88"/>
      <c r="AO285" s="89"/>
      <c r="AP285" s="88"/>
      <c r="AQ285" s="89"/>
      <c r="AR285" s="88"/>
      <c r="AS285" s="84" t="s">
        <v>1624</v>
      </c>
      <c r="AT285" s="85" t="s">
        <v>1991</v>
      </c>
      <c r="AU285" s="32"/>
      <c r="AV285" s="32"/>
      <c r="AW285" s="32"/>
      <c r="AX285" s="32"/>
      <c r="AY285" s="32"/>
    </row>
    <row r="286" spans="1:51" x14ac:dyDescent="0.2">
      <c r="A286" s="144">
        <f t="shared" si="22"/>
        <v>58</v>
      </c>
      <c r="B286" s="94" t="s">
        <v>1624</v>
      </c>
      <c r="C286" s="90" t="s">
        <v>1992</v>
      </c>
      <c r="D286" s="91" t="s">
        <v>1993</v>
      </c>
      <c r="E286" s="92">
        <f t="shared" si="23"/>
        <v>42520</v>
      </c>
      <c r="F286" s="96">
        <f t="shared" si="20"/>
        <v>20</v>
      </c>
      <c r="G286" s="145">
        <f t="shared" si="21"/>
        <v>16</v>
      </c>
      <c r="H286" s="147">
        <f t="shared" si="24"/>
        <v>16</v>
      </c>
      <c r="I286" s="93">
        <v>1</v>
      </c>
      <c r="J286" s="93"/>
      <c r="K286" s="93">
        <v>1</v>
      </c>
      <c r="L286" s="93"/>
      <c r="M286" s="93">
        <v>14</v>
      </c>
      <c r="N286" s="93"/>
      <c r="O286" s="93"/>
      <c r="P286" s="93"/>
      <c r="Q286" s="93"/>
      <c r="R286" s="93"/>
      <c r="S286" s="93"/>
      <c r="T286" s="93"/>
      <c r="U286" s="93"/>
      <c r="V286" s="93"/>
      <c r="W286" s="93"/>
      <c r="X286" s="93"/>
      <c r="Y286" s="93"/>
      <c r="Z286" s="93"/>
      <c r="AA286" s="93"/>
      <c r="AB286" s="93"/>
      <c r="AC286" s="93"/>
      <c r="AD286" s="93"/>
      <c r="AE286" s="93"/>
      <c r="AF286" s="93"/>
      <c r="AG286" s="93"/>
      <c r="AH286" s="93">
        <v>2</v>
      </c>
      <c r="AI286" s="93"/>
      <c r="AJ286" s="93"/>
      <c r="AK286" s="93"/>
      <c r="AL286" s="93"/>
      <c r="AM286" s="93">
        <v>2</v>
      </c>
      <c r="AN286" s="93"/>
      <c r="AO286" s="93"/>
      <c r="AP286" s="93"/>
      <c r="AQ286" s="93"/>
      <c r="AR286" s="93"/>
      <c r="AS286" s="94" t="s">
        <v>1624</v>
      </c>
      <c r="AT286" s="90" t="s">
        <v>1994</v>
      </c>
      <c r="AU286" s="32"/>
      <c r="AV286" s="32"/>
      <c r="AW286" s="32"/>
      <c r="AX286" s="32"/>
      <c r="AY286" s="32"/>
    </row>
    <row r="287" spans="1:51" x14ac:dyDescent="0.2">
      <c r="A287" s="144">
        <f t="shared" si="22"/>
        <v>59</v>
      </c>
      <c r="B287" s="84" t="s">
        <v>1624</v>
      </c>
      <c r="C287" s="85" t="s">
        <v>790</v>
      </c>
      <c r="D287" s="86" t="s">
        <v>1995</v>
      </c>
      <c r="E287" s="87">
        <f t="shared" si="23"/>
        <v>43370</v>
      </c>
      <c r="F287" s="95">
        <f t="shared" si="20"/>
        <v>20</v>
      </c>
      <c r="G287" s="145">
        <f t="shared" si="21"/>
        <v>16</v>
      </c>
      <c r="H287" s="147">
        <f t="shared" si="24"/>
        <v>16</v>
      </c>
      <c r="I287" s="89">
        <v>1</v>
      </c>
      <c r="J287" s="88"/>
      <c r="K287" s="89"/>
      <c r="L287" s="88">
        <v>1</v>
      </c>
      <c r="M287" s="88">
        <v>14</v>
      </c>
      <c r="N287" s="88"/>
      <c r="O287" s="89"/>
      <c r="P287" s="88"/>
      <c r="Q287" s="89"/>
      <c r="R287" s="88"/>
      <c r="S287" s="89"/>
      <c r="T287" s="88">
        <v>4</v>
      </c>
      <c r="U287" s="89"/>
      <c r="V287" s="88"/>
      <c r="W287" s="89"/>
      <c r="X287" s="88"/>
      <c r="Y287" s="89"/>
      <c r="Z287" s="88"/>
      <c r="AA287" s="89"/>
      <c r="AB287" s="88"/>
      <c r="AC287" s="89"/>
      <c r="AD287" s="88"/>
      <c r="AE287" s="89"/>
      <c r="AF287" s="88"/>
      <c r="AG287" s="89"/>
      <c r="AH287" s="88"/>
      <c r="AI287" s="89"/>
      <c r="AJ287" s="88"/>
      <c r="AK287" s="89"/>
      <c r="AL287" s="88"/>
      <c r="AM287" s="89"/>
      <c r="AN287" s="88"/>
      <c r="AO287" s="89"/>
      <c r="AP287" s="88"/>
      <c r="AQ287" s="89"/>
      <c r="AR287" s="88"/>
      <c r="AS287" s="84" t="s">
        <v>1624</v>
      </c>
      <c r="AT287" s="85" t="s">
        <v>790</v>
      </c>
      <c r="AU287" s="32"/>
      <c r="AV287" s="32"/>
      <c r="AW287" s="32"/>
      <c r="AX287" s="32"/>
      <c r="AY287" s="32"/>
    </row>
    <row r="288" spans="1:51" x14ac:dyDescent="0.2">
      <c r="A288" s="144">
        <f t="shared" si="22"/>
        <v>59</v>
      </c>
      <c r="B288" s="94" t="s">
        <v>1624</v>
      </c>
      <c r="C288" s="90" t="s">
        <v>1996</v>
      </c>
      <c r="D288" s="91" t="s">
        <v>1997</v>
      </c>
      <c r="E288" s="92">
        <f t="shared" si="23"/>
        <v>44510</v>
      </c>
      <c r="F288" s="96">
        <f t="shared" si="20"/>
        <v>20</v>
      </c>
      <c r="G288" s="145">
        <f t="shared" si="21"/>
        <v>16</v>
      </c>
      <c r="H288" s="147">
        <f t="shared" si="24"/>
        <v>16</v>
      </c>
      <c r="I288" s="93">
        <v>1</v>
      </c>
      <c r="J288" s="93"/>
      <c r="K288" s="93"/>
      <c r="L288" s="93">
        <v>1</v>
      </c>
      <c r="M288" s="93">
        <v>14</v>
      </c>
      <c r="N288" s="93"/>
      <c r="O288" s="93"/>
      <c r="P288" s="93"/>
      <c r="Q288" s="93"/>
      <c r="R288" s="93"/>
      <c r="S288" s="93"/>
      <c r="T288" s="93">
        <v>2</v>
      </c>
      <c r="U288" s="93"/>
      <c r="V288" s="93"/>
      <c r="W288" s="93"/>
      <c r="X288" s="93"/>
      <c r="Y288" s="93">
        <v>2</v>
      </c>
      <c r="Z288" s="93"/>
      <c r="AA288" s="93"/>
      <c r="AB288" s="93"/>
      <c r="AC288" s="93"/>
      <c r="AD288" s="93"/>
      <c r="AE288" s="93"/>
      <c r="AF288" s="93"/>
      <c r="AG288" s="93"/>
      <c r="AH288" s="93"/>
      <c r="AI288" s="93"/>
      <c r="AJ288" s="93"/>
      <c r="AK288" s="93"/>
      <c r="AL288" s="93"/>
      <c r="AM288" s="93"/>
      <c r="AN288" s="93"/>
      <c r="AO288" s="93"/>
      <c r="AP288" s="93"/>
      <c r="AQ288" s="93"/>
      <c r="AR288" s="93"/>
      <c r="AS288" s="94" t="s">
        <v>1624</v>
      </c>
      <c r="AT288" s="90" t="s">
        <v>792</v>
      </c>
      <c r="AU288" s="32"/>
      <c r="AV288" s="32"/>
      <c r="AW288" s="32"/>
      <c r="AX288" s="32"/>
      <c r="AY288" s="32"/>
    </row>
    <row r="289" spans="1:51" x14ac:dyDescent="0.2">
      <c r="A289" s="144">
        <f t="shared" si="22"/>
        <v>59</v>
      </c>
      <c r="B289" s="84" t="s">
        <v>1624</v>
      </c>
      <c r="C289" s="85" t="s">
        <v>1998</v>
      </c>
      <c r="D289" s="86" t="s">
        <v>2262</v>
      </c>
      <c r="E289" s="87">
        <f t="shared" si="23"/>
        <v>41690</v>
      </c>
      <c r="F289" s="95">
        <f t="shared" si="20"/>
        <v>20</v>
      </c>
      <c r="G289" s="145">
        <f t="shared" si="21"/>
        <v>16</v>
      </c>
      <c r="H289" s="147">
        <f t="shared" si="24"/>
        <v>16</v>
      </c>
      <c r="I289" s="89">
        <v>1</v>
      </c>
      <c r="J289" s="88"/>
      <c r="K289" s="89"/>
      <c r="L289" s="88">
        <v>1</v>
      </c>
      <c r="M289" s="88">
        <v>14</v>
      </c>
      <c r="N289" s="88"/>
      <c r="O289" s="89"/>
      <c r="P289" s="88"/>
      <c r="Q289" s="89"/>
      <c r="R289" s="88"/>
      <c r="S289" s="89"/>
      <c r="T289" s="88"/>
      <c r="U289" s="89"/>
      <c r="V289" s="88"/>
      <c r="W289" s="89"/>
      <c r="X289" s="88"/>
      <c r="Y289" s="89"/>
      <c r="Z289" s="88"/>
      <c r="AA289" s="89"/>
      <c r="AB289" s="88"/>
      <c r="AC289" s="89"/>
      <c r="AD289" s="88"/>
      <c r="AE289" s="89"/>
      <c r="AF289" s="88"/>
      <c r="AG289" s="89"/>
      <c r="AH289" s="88">
        <v>4</v>
      </c>
      <c r="AI289" s="89"/>
      <c r="AJ289" s="88"/>
      <c r="AK289" s="89"/>
      <c r="AL289" s="88"/>
      <c r="AM289" s="89"/>
      <c r="AN289" s="88"/>
      <c r="AO289" s="89"/>
      <c r="AP289" s="88"/>
      <c r="AQ289" s="89"/>
      <c r="AR289" s="88"/>
      <c r="AS289" s="84" t="s">
        <v>1624</v>
      </c>
      <c r="AT289" s="85" t="s">
        <v>793</v>
      </c>
      <c r="AU289" s="32"/>
      <c r="AV289" s="32"/>
      <c r="AW289" s="32"/>
      <c r="AX289" s="32"/>
      <c r="AY289" s="32"/>
    </row>
    <row r="290" spans="1:51" x14ac:dyDescent="0.2">
      <c r="A290" s="144">
        <f t="shared" si="22"/>
        <v>59</v>
      </c>
      <c r="B290" s="94" t="s">
        <v>1624</v>
      </c>
      <c r="C290" s="90" t="s">
        <v>1999</v>
      </c>
      <c r="D290" s="91" t="s">
        <v>2000</v>
      </c>
      <c r="E290" s="92">
        <f t="shared" si="23"/>
        <v>42550</v>
      </c>
      <c r="F290" s="96">
        <f t="shared" si="20"/>
        <v>20</v>
      </c>
      <c r="G290" s="145">
        <f t="shared" si="21"/>
        <v>16</v>
      </c>
      <c r="H290" s="147">
        <f t="shared" si="24"/>
        <v>16</v>
      </c>
      <c r="I290" s="93">
        <v>1</v>
      </c>
      <c r="J290" s="93"/>
      <c r="K290" s="93"/>
      <c r="L290" s="93">
        <v>1</v>
      </c>
      <c r="M290" s="93">
        <v>14</v>
      </c>
      <c r="N290" s="93"/>
      <c r="O290" s="93"/>
      <c r="P290" s="93"/>
      <c r="Q290" s="93"/>
      <c r="R290" s="93"/>
      <c r="S290" s="93"/>
      <c r="T290" s="93"/>
      <c r="U290" s="93"/>
      <c r="V290" s="93"/>
      <c r="W290" s="93"/>
      <c r="X290" s="93"/>
      <c r="Y290" s="93"/>
      <c r="Z290" s="93"/>
      <c r="AA290" s="93"/>
      <c r="AB290" s="93"/>
      <c r="AC290" s="93"/>
      <c r="AD290" s="93"/>
      <c r="AE290" s="93"/>
      <c r="AF290" s="93"/>
      <c r="AG290" s="93"/>
      <c r="AH290" s="93">
        <v>2</v>
      </c>
      <c r="AI290" s="93"/>
      <c r="AJ290" s="93"/>
      <c r="AK290" s="93"/>
      <c r="AL290" s="93"/>
      <c r="AM290" s="93">
        <v>2</v>
      </c>
      <c r="AN290" s="93"/>
      <c r="AO290" s="93"/>
      <c r="AP290" s="93"/>
      <c r="AQ290" s="93"/>
      <c r="AR290" s="93"/>
      <c r="AS290" s="94" t="s">
        <v>1624</v>
      </c>
      <c r="AT290" s="90" t="s">
        <v>796</v>
      </c>
      <c r="AU290" s="32"/>
      <c r="AV290" s="32"/>
      <c r="AW290" s="32"/>
      <c r="AX290" s="32"/>
      <c r="AY290" s="32"/>
    </row>
    <row r="291" spans="1:51" x14ac:dyDescent="0.2">
      <c r="A291" s="144">
        <f t="shared" si="22"/>
        <v>60</v>
      </c>
      <c r="B291" s="84" t="s">
        <v>1624</v>
      </c>
      <c r="C291" s="85" t="s">
        <v>2001</v>
      </c>
      <c r="D291" s="86" t="s">
        <v>2002</v>
      </c>
      <c r="E291" s="87">
        <f t="shared" si="23"/>
        <v>43390</v>
      </c>
      <c r="F291" s="95">
        <f t="shared" si="20"/>
        <v>20</v>
      </c>
      <c r="G291" s="145">
        <f t="shared" si="21"/>
        <v>16</v>
      </c>
      <c r="H291" s="147">
        <f t="shared" si="24"/>
        <v>16</v>
      </c>
      <c r="I291" s="89">
        <v>1</v>
      </c>
      <c r="J291" s="88"/>
      <c r="K291" s="89"/>
      <c r="L291" s="88"/>
      <c r="M291" s="88">
        <v>15</v>
      </c>
      <c r="N291" s="88"/>
      <c r="O291" s="89"/>
      <c r="P291" s="88"/>
      <c r="Q291" s="89"/>
      <c r="R291" s="88"/>
      <c r="S291" s="89"/>
      <c r="T291" s="88">
        <v>4</v>
      </c>
      <c r="U291" s="89"/>
      <c r="V291" s="88"/>
      <c r="W291" s="89"/>
      <c r="X291" s="88"/>
      <c r="Y291" s="89"/>
      <c r="Z291" s="88"/>
      <c r="AA291" s="89"/>
      <c r="AB291" s="88"/>
      <c r="AC291" s="89"/>
      <c r="AD291" s="88"/>
      <c r="AE291" s="89"/>
      <c r="AF291" s="88"/>
      <c r="AG291" s="89"/>
      <c r="AH291" s="88"/>
      <c r="AI291" s="89"/>
      <c r="AJ291" s="88"/>
      <c r="AK291" s="89"/>
      <c r="AL291" s="88"/>
      <c r="AM291" s="89"/>
      <c r="AN291" s="88"/>
      <c r="AO291" s="89"/>
      <c r="AP291" s="88"/>
      <c r="AQ291" s="89"/>
      <c r="AR291" s="88"/>
      <c r="AS291" s="84" t="s">
        <v>1624</v>
      </c>
      <c r="AT291" s="85" t="s">
        <v>2001</v>
      </c>
      <c r="AU291" s="32"/>
      <c r="AV291" s="32"/>
      <c r="AW291" s="32"/>
      <c r="AX291" s="32"/>
      <c r="AY291" s="32"/>
    </row>
    <row r="292" spans="1:51" x14ac:dyDescent="0.2">
      <c r="A292" s="144">
        <f t="shared" si="22"/>
        <v>60</v>
      </c>
      <c r="B292" s="94" t="s">
        <v>1624</v>
      </c>
      <c r="C292" s="90" t="s">
        <v>2003</v>
      </c>
      <c r="D292" s="91" t="s">
        <v>2004</v>
      </c>
      <c r="E292" s="92">
        <f t="shared" si="23"/>
        <v>44530</v>
      </c>
      <c r="F292" s="96">
        <f t="shared" si="20"/>
        <v>20</v>
      </c>
      <c r="G292" s="145">
        <f t="shared" si="21"/>
        <v>16</v>
      </c>
      <c r="H292" s="147">
        <f t="shared" si="24"/>
        <v>16</v>
      </c>
      <c r="I292" s="93">
        <v>1</v>
      </c>
      <c r="J292" s="93"/>
      <c r="K292" s="93"/>
      <c r="L292" s="93"/>
      <c r="M292" s="93">
        <v>15</v>
      </c>
      <c r="N292" s="93"/>
      <c r="O292" s="93"/>
      <c r="P292" s="93"/>
      <c r="Q292" s="93"/>
      <c r="R292" s="93"/>
      <c r="S292" s="93"/>
      <c r="T292" s="93">
        <v>2</v>
      </c>
      <c r="U292" s="93"/>
      <c r="V292" s="93"/>
      <c r="W292" s="93"/>
      <c r="X292" s="93"/>
      <c r="Y292" s="93">
        <v>2</v>
      </c>
      <c r="Z292" s="93"/>
      <c r="AA292" s="93"/>
      <c r="AB292" s="93"/>
      <c r="AC292" s="93"/>
      <c r="AD292" s="93"/>
      <c r="AE292" s="93"/>
      <c r="AF292" s="93"/>
      <c r="AG292" s="93"/>
      <c r="AH292" s="93"/>
      <c r="AI292" s="93"/>
      <c r="AJ292" s="93"/>
      <c r="AK292" s="93"/>
      <c r="AL292" s="93"/>
      <c r="AM292" s="93"/>
      <c r="AN292" s="93"/>
      <c r="AO292" s="93"/>
      <c r="AP292" s="93"/>
      <c r="AQ292" s="93"/>
      <c r="AR292" s="93"/>
      <c r="AS292" s="94" t="s">
        <v>1624</v>
      </c>
      <c r="AT292" s="90" t="s">
        <v>2005</v>
      </c>
      <c r="AU292" s="32"/>
      <c r="AV292" s="32"/>
      <c r="AW292" s="32"/>
      <c r="AX292" s="32"/>
      <c r="AY292" s="32"/>
    </row>
    <row r="293" spans="1:51" x14ac:dyDescent="0.2">
      <c r="A293" s="144">
        <f t="shared" si="22"/>
        <v>60</v>
      </c>
      <c r="B293" s="84" t="s">
        <v>1624</v>
      </c>
      <c r="C293" s="85" t="s">
        <v>2006</v>
      </c>
      <c r="D293" s="86" t="s">
        <v>2263</v>
      </c>
      <c r="E293" s="87">
        <f t="shared" si="23"/>
        <v>41710</v>
      </c>
      <c r="F293" s="95">
        <f t="shared" si="20"/>
        <v>20</v>
      </c>
      <c r="G293" s="145">
        <f t="shared" si="21"/>
        <v>16</v>
      </c>
      <c r="H293" s="147">
        <f t="shared" si="24"/>
        <v>16</v>
      </c>
      <c r="I293" s="89">
        <v>1</v>
      </c>
      <c r="J293" s="88"/>
      <c r="K293" s="89"/>
      <c r="L293" s="88"/>
      <c r="M293" s="88">
        <v>15</v>
      </c>
      <c r="N293" s="88"/>
      <c r="O293" s="89"/>
      <c r="P293" s="88"/>
      <c r="Q293" s="89"/>
      <c r="R293" s="88"/>
      <c r="S293" s="89"/>
      <c r="T293" s="88"/>
      <c r="U293" s="89"/>
      <c r="V293" s="88"/>
      <c r="W293" s="89"/>
      <c r="X293" s="88"/>
      <c r="Y293" s="89"/>
      <c r="Z293" s="88"/>
      <c r="AA293" s="89"/>
      <c r="AB293" s="88"/>
      <c r="AC293" s="89"/>
      <c r="AD293" s="88"/>
      <c r="AE293" s="89"/>
      <c r="AF293" s="88"/>
      <c r="AG293" s="89"/>
      <c r="AH293" s="88">
        <v>4</v>
      </c>
      <c r="AI293" s="89"/>
      <c r="AJ293" s="88"/>
      <c r="AK293" s="89"/>
      <c r="AL293" s="88"/>
      <c r="AM293" s="89"/>
      <c r="AN293" s="88"/>
      <c r="AO293" s="89"/>
      <c r="AP293" s="88"/>
      <c r="AQ293" s="89"/>
      <c r="AR293" s="88"/>
      <c r="AS293" s="84" t="s">
        <v>1624</v>
      </c>
      <c r="AT293" s="85" t="s">
        <v>2007</v>
      </c>
      <c r="AU293" s="32"/>
      <c r="AV293" s="32"/>
      <c r="AW293" s="32"/>
      <c r="AX293" s="32"/>
      <c r="AY293" s="32"/>
    </row>
    <row r="294" spans="1:51" x14ac:dyDescent="0.2">
      <c r="A294" s="144">
        <f t="shared" si="22"/>
        <v>60</v>
      </c>
      <c r="B294" s="94" t="s">
        <v>1624</v>
      </c>
      <c r="C294" s="90" t="s">
        <v>2008</v>
      </c>
      <c r="D294" s="91" t="s">
        <v>2009</v>
      </c>
      <c r="E294" s="92">
        <f t="shared" si="23"/>
        <v>42570</v>
      </c>
      <c r="F294" s="96">
        <f t="shared" si="20"/>
        <v>20</v>
      </c>
      <c r="G294" s="145">
        <f t="shared" si="21"/>
        <v>16</v>
      </c>
      <c r="H294" s="147">
        <f t="shared" si="24"/>
        <v>16</v>
      </c>
      <c r="I294" s="93">
        <v>1</v>
      </c>
      <c r="J294" s="93"/>
      <c r="K294" s="93"/>
      <c r="L294" s="93"/>
      <c r="M294" s="93">
        <v>15</v>
      </c>
      <c r="N294" s="93"/>
      <c r="O294" s="93"/>
      <c r="P294" s="93"/>
      <c r="Q294" s="93"/>
      <c r="R294" s="93"/>
      <c r="S294" s="93"/>
      <c r="T294" s="93"/>
      <c r="U294" s="93"/>
      <c r="V294" s="93"/>
      <c r="W294" s="93"/>
      <c r="X294" s="93"/>
      <c r="Y294" s="93"/>
      <c r="Z294" s="93"/>
      <c r="AA294" s="93"/>
      <c r="AB294" s="93"/>
      <c r="AC294" s="93"/>
      <c r="AD294" s="93"/>
      <c r="AE294" s="93"/>
      <c r="AF294" s="93"/>
      <c r="AG294" s="93"/>
      <c r="AH294" s="93">
        <v>2</v>
      </c>
      <c r="AI294" s="93"/>
      <c r="AJ294" s="93"/>
      <c r="AK294" s="93"/>
      <c r="AL294" s="93"/>
      <c r="AM294" s="93">
        <v>2</v>
      </c>
      <c r="AN294" s="93"/>
      <c r="AO294" s="93"/>
      <c r="AP294" s="93"/>
      <c r="AQ294" s="93"/>
      <c r="AR294" s="93"/>
      <c r="AS294" s="94" t="s">
        <v>1624</v>
      </c>
      <c r="AT294" s="90" t="s">
        <v>2010</v>
      </c>
      <c r="AU294" s="32"/>
      <c r="AV294" s="32"/>
      <c r="AW294" s="32"/>
      <c r="AX294" s="32"/>
      <c r="AY294" s="32"/>
    </row>
    <row r="295" spans="1:51" x14ac:dyDescent="0.2">
      <c r="A295" s="144">
        <f t="shared" si="22"/>
        <v>61</v>
      </c>
      <c r="B295" s="84" t="s">
        <v>1624</v>
      </c>
      <c r="C295" s="85" t="s">
        <v>797</v>
      </c>
      <c r="D295" s="86" t="s">
        <v>2011</v>
      </c>
      <c r="E295" s="87">
        <f t="shared" si="23"/>
        <v>43540</v>
      </c>
      <c r="F295" s="95">
        <f t="shared" si="20"/>
        <v>20</v>
      </c>
      <c r="G295" s="145">
        <f t="shared" si="21"/>
        <v>16</v>
      </c>
      <c r="H295" s="147">
        <f t="shared" si="24"/>
        <v>16</v>
      </c>
      <c r="I295" s="89"/>
      <c r="J295" s="88">
        <v>1</v>
      </c>
      <c r="K295" s="89"/>
      <c r="L295" s="88"/>
      <c r="M295" s="88">
        <v>15</v>
      </c>
      <c r="N295" s="88"/>
      <c r="O295" s="89"/>
      <c r="P295" s="88"/>
      <c r="Q295" s="89"/>
      <c r="R295" s="88"/>
      <c r="S295" s="89"/>
      <c r="T295" s="88">
        <v>4</v>
      </c>
      <c r="U295" s="89"/>
      <c r="V295" s="88"/>
      <c r="W295" s="89"/>
      <c r="X295" s="88"/>
      <c r="Y295" s="89"/>
      <c r="Z295" s="88"/>
      <c r="AA295" s="89"/>
      <c r="AB295" s="88"/>
      <c r="AC295" s="89"/>
      <c r="AD295" s="88"/>
      <c r="AE295" s="89"/>
      <c r="AF295" s="88"/>
      <c r="AG295" s="89"/>
      <c r="AH295" s="88"/>
      <c r="AI295" s="89"/>
      <c r="AJ295" s="88"/>
      <c r="AK295" s="89"/>
      <c r="AL295" s="88"/>
      <c r="AM295" s="89"/>
      <c r="AN295" s="88"/>
      <c r="AO295" s="89"/>
      <c r="AP295" s="88"/>
      <c r="AQ295" s="89"/>
      <c r="AR295" s="88"/>
      <c r="AS295" s="84" t="s">
        <v>1624</v>
      </c>
      <c r="AT295" s="85" t="s">
        <v>797</v>
      </c>
      <c r="AU295" s="32"/>
      <c r="AV295" s="32"/>
      <c r="AW295" s="32"/>
      <c r="AX295" s="32"/>
      <c r="AY295" s="32"/>
    </row>
    <row r="296" spans="1:51" x14ac:dyDescent="0.2">
      <c r="A296" s="144">
        <f t="shared" si="22"/>
        <v>61</v>
      </c>
      <c r="B296" s="94" t="s">
        <v>1624</v>
      </c>
      <c r="C296" s="90" t="s">
        <v>2012</v>
      </c>
      <c r="D296" s="91" t="s">
        <v>2013</v>
      </c>
      <c r="E296" s="92">
        <f t="shared" si="23"/>
        <v>44680</v>
      </c>
      <c r="F296" s="96">
        <f t="shared" si="20"/>
        <v>20</v>
      </c>
      <c r="G296" s="145">
        <f t="shared" si="21"/>
        <v>16</v>
      </c>
      <c r="H296" s="147">
        <f t="shared" si="24"/>
        <v>16</v>
      </c>
      <c r="I296" s="93"/>
      <c r="J296" s="93">
        <v>1</v>
      </c>
      <c r="K296" s="93"/>
      <c r="L296" s="93"/>
      <c r="M296" s="93">
        <v>15</v>
      </c>
      <c r="N296" s="93"/>
      <c r="O296" s="93"/>
      <c r="P296" s="93"/>
      <c r="Q296" s="93"/>
      <c r="R296" s="93"/>
      <c r="S296" s="93"/>
      <c r="T296" s="93">
        <v>2</v>
      </c>
      <c r="U296" s="93"/>
      <c r="V296" s="93"/>
      <c r="W296" s="93"/>
      <c r="X296" s="93"/>
      <c r="Y296" s="93">
        <v>2</v>
      </c>
      <c r="Z296" s="93"/>
      <c r="AA296" s="93"/>
      <c r="AB296" s="93"/>
      <c r="AC296" s="93"/>
      <c r="AD296" s="93"/>
      <c r="AE296" s="93"/>
      <c r="AF296" s="93"/>
      <c r="AG296" s="93"/>
      <c r="AH296" s="93"/>
      <c r="AI296" s="93"/>
      <c r="AJ296" s="93"/>
      <c r="AK296" s="93"/>
      <c r="AL296" s="93"/>
      <c r="AM296" s="93"/>
      <c r="AN296" s="93"/>
      <c r="AO296" s="93"/>
      <c r="AP296" s="93"/>
      <c r="AQ296" s="93"/>
      <c r="AR296" s="93"/>
      <c r="AS296" s="94" t="s">
        <v>1624</v>
      </c>
      <c r="AT296" s="90" t="s">
        <v>799</v>
      </c>
      <c r="AU296" s="32"/>
      <c r="AV296" s="32"/>
      <c r="AW296" s="32"/>
      <c r="AX296" s="32"/>
      <c r="AY296" s="32"/>
    </row>
    <row r="297" spans="1:51" x14ac:dyDescent="0.2">
      <c r="A297" s="144">
        <f t="shared" si="22"/>
        <v>61</v>
      </c>
      <c r="B297" s="84" t="s">
        <v>1624</v>
      </c>
      <c r="C297" s="85" t="s">
        <v>2014</v>
      </c>
      <c r="D297" s="86" t="s">
        <v>2264</v>
      </c>
      <c r="E297" s="87">
        <f t="shared" si="23"/>
        <v>41860</v>
      </c>
      <c r="F297" s="95">
        <f t="shared" si="20"/>
        <v>20</v>
      </c>
      <c r="G297" s="145">
        <f t="shared" si="21"/>
        <v>16</v>
      </c>
      <c r="H297" s="147">
        <f t="shared" si="24"/>
        <v>16</v>
      </c>
      <c r="I297" s="89"/>
      <c r="J297" s="88">
        <v>1</v>
      </c>
      <c r="K297" s="89"/>
      <c r="L297" s="88"/>
      <c r="M297" s="88">
        <v>15</v>
      </c>
      <c r="N297" s="88"/>
      <c r="O297" s="89"/>
      <c r="P297" s="88"/>
      <c r="Q297" s="89"/>
      <c r="R297" s="88"/>
      <c r="S297" s="89"/>
      <c r="T297" s="88"/>
      <c r="U297" s="89"/>
      <c r="V297" s="88"/>
      <c r="W297" s="89"/>
      <c r="X297" s="88"/>
      <c r="Y297" s="89"/>
      <c r="Z297" s="88"/>
      <c r="AA297" s="89"/>
      <c r="AB297" s="88"/>
      <c r="AC297" s="89"/>
      <c r="AD297" s="88"/>
      <c r="AE297" s="89"/>
      <c r="AF297" s="88"/>
      <c r="AG297" s="89"/>
      <c r="AH297" s="88">
        <v>4</v>
      </c>
      <c r="AI297" s="89"/>
      <c r="AJ297" s="88"/>
      <c r="AK297" s="89"/>
      <c r="AL297" s="88"/>
      <c r="AM297" s="89"/>
      <c r="AN297" s="88"/>
      <c r="AO297" s="89"/>
      <c r="AP297" s="88"/>
      <c r="AQ297" s="89"/>
      <c r="AR297" s="88"/>
      <c r="AS297" s="84" t="s">
        <v>1624</v>
      </c>
      <c r="AT297" s="85" t="s">
        <v>800</v>
      </c>
      <c r="AU297" s="32"/>
      <c r="AV297" s="32"/>
      <c r="AW297" s="32"/>
      <c r="AX297" s="32"/>
      <c r="AY297" s="32"/>
    </row>
    <row r="298" spans="1:51" x14ac:dyDescent="0.2">
      <c r="A298" s="144">
        <f t="shared" si="22"/>
        <v>61</v>
      </c>
      <c r="B298" s="94" t="s">
        <v>1624</v>
      </c>
      <c r="C298" s="90" t="s">
        <v>2015</v>
      </c>
      <c r="D298" s="91" t="s">
        <v>2016</v>
      </c>
      <c r="E298" s="92">
        <f t="shared" si="23"/>
        <v>42720</v>
      </c>
      <c r="F298" s="96">
        <f t="shared" si="20"/>
        <v>20</v>
      </c>
      <c r="G298" s="145">
        <f t="shared" si="21"/>
        <v>16</v>
      </c>
      <c r="H298" s="147">
        <f t="shared" si="24"/>
        <v>16</v>
      </c>
      <c r="I298" s="93"/>
      <c r="J298" s="93">
        <v>1</v>
      </c>
      <c r="K298" s="93"/>
      <c r="L298" s="93"/>
      <c r="M298" s="93">
        <v>15</v>
      </c>
      <c r="N298" s="93"/>
      <c r="O298" s="93"/>
      <c r="P298" s="93"/>
      <c r="Q298" s="93"/>
      <c r="R298" s="93"/>
      <c r="S298" s="93"/>
      <c r="T298" s="93"/>
      <c r="U298" s="93"/>
      <c r="V298" s="93"/>
      <c r="W298" s="93"/>
      <c r="X298" s="93"/>
      <c r="Y298" s="93"/>
      <c r="Z298" s="93"/>
      <c r="AA298" s="93"/>
      <c r="AB298" s="93"/>
      <c r="AC298" s="93"/>
      <c r="AD298" s="93"/>
      <c r="AE298" s="93"/>
      <c r="AF298" s="93"/>
      <c r="AG298" s="93"/>
      <c r="AH298" s="93">
        <v>2</v>
      </c>
      <c r="AI298" s="93"/>
      <c r="AJ298" s="93"/>
      <c r="AK298" s="93"/>
      <c r="AL298" s="93"/>
      <c r="AM298" s="93">
        <v>2</v>
      </c>
      <c r="AN298" s="93"/>
      <c r="AO298" s="93"/>
      <c r="AP298" s="93"/>
      <c r="AQ298" s="93"/>
      <c r="AR298" s="93"/>
      <c r="AS298" s="94" t="s">
        <v>1624</v>
      </c>
      <c r="AT298" s="90" t="s">
        <v>803</v>
      </c>
      <c r="AU298" s="32"/>
      <c r="AV298" s="32"/>
      <c r="AW298" s="32"/>
      <c r="AX298" s="32"/>
      <c r="AY298" s="32"/>
    </row>
    <row r="299" spans="1:51" x14ac:dyDescent="0.2">
      <c r="A299" s="144">
        <f t="shared" si="22"/>
        <v>62</v>
      </c>
      <c r="B299" s="84" t="s">
        <v>1624</v>
      </c>
      <c r="C299" s="85" t="s">
        <v>2017</v>
      </c>
      <c r="D299" s="86" t="s">
        <v>2018</v>
      </c>
      <c r="E299" s="87">
        <f t="shared" si="23"/>
        <v>45100</v>
      </c>
      <c r="F299" s="95">
        <f t="shared" si="20"/>
        <v>21</v>
      </c>
      <c r="G299" s="145">
        <f t="shared" si="21"/>
        <v>18</v>
      </c>
      <c r="H299" s="147">
        <f t="shared" si="24"/>
        <v>18</v>
      </c>
      <c r="I299" s="89">
        <v>1</v>
      </c>
      <c r="J299" s="88"/>
      <c r="K299" s="89">
        <v>1</v>
      </c>
      <c r="L299" s="88"/>
      <c r="M299" s="88">
        <v>15</v>
      </c>
      <c r="N299" s="88">
        <v>1</v>
      </c>
      <c r="O299" s="89"/>
      <c r="P299" s="88"/>
      <c r="Q299" s="89"/>
      <c r="R299" s="88"/>
      <c r="S299" s="89"/>
      <c r="T299" s="88"/>
      <c r="U299" s="89">
        <v>3</v>
      </c>
      <c r="V299" s="88"/>
      <c r="W299" s="89"/>
      <c r="X299" s="88"/>
      <c r="Y299" s="89"/>
      <c r="Z299" s="88"/>
      <c r="AA299" s="89"/>
      <c r="AB299" s="88"/>
      <c r="AC299" s="89"/>
      <c r="AD299" s="88"/>
      <c r="AE299" s="89"/>
      <c r="AF299" s="88"/>
      <c r="AG299" s="89"/>
      <c r="AH299" s="88"/>
      <c r="AI299" s="89"/>
      <c r="AJ299" s="88"/>
      <c r="AK299" s="89"/>
      <c r="AL299" s="88"/>
      <c r="AM299" s="89"/>
      <c r="AN299" s="88"/>
      <c r="AO299" s="89"/>
      <c r="AP299" s="88"/>
      <c r="AQ299" s="89"/>
      <c r="AR299" s="88"/>
      <c r="AS299" s="84" t="s">
        <v>1624</v>
      </c>
      <c r="AT299" s="85" t="s">
        <v>2017</v>
      </c>
      <c r="AU299" s="32"/>
      <c r="AV299" s="32"/>
      <c r="AW299" s="32"/>
      <c r="AX299" s="32"/>
      <c r="AY299" s="32"/>
    </row>
    <row r="300" spans="1:51" x14ac:dyDescent="0.2">
      <c r="A300" s="144">
        <f t="shared" si="22"/>
        <v>62</v>
      </c>
      <c r="B300" s="94" t="s">
        <v>1624</v>
      </c>
      <c r="C300" s="90" t="s">
        <v>2019</v>
      </c>
      <c r="D300" s="91" t="s">
        <v>2020</v>
      </c>
      <c r="E300" s="92">
        <f t="shared" si="23"/>
        <v>45720</v>
      </c>
      <c r="F300" s="96">
        <f t="shared" si="20"/>
        <v>21</v>
      </c>
      <c r="G300" s="145">
        <f t="shared" si="21"/>
        <v>18</v>
      </c>
      <c r="H300" s="147">
        <f t="shared" si="24"/>
        <v>18</v>
      </c>
      <c r="I300" s="93">
        <v>1</v>
      </c>
      <c r="J300" s="93"/>
      <c r="K300" s="93">
        <v>1</v>
      </c>
      <c r="L300" s="93"/>
      <c r="M300" s="93">
        <v>15</v>
      </c>
      <c r="N300" s="93">
        <v>1</v>
      </c>
      <c r="O300" s="93"/>
      <c r="P300" s="93"/>
      <c r="Q300" s="93"/>
      <c r="R300" s="93"/>
      <c r="S300" s="93"/>
      <c r="T300" s="93"/>
      <c r="U300" s="93">
        <v>2</v>
      </c>
      <c r="V300" s="93"/>
      <c r="W300" s="93"/>
      <c r="X300" s="93"/>
      <c r="Y300" s="93"/>
      <c r="Z300" s="93">
        <v>1</v>
      </c>
      <c r="AA300" s="93"/>
      <c r="AB300" s="93"/>
      <c r="AC300" s="93"/>
      <c r="AD300" s="93"/>
      <c r="AE300" s="93"/>
      <c r="AF300" s="93"/>
      <c r="AG300" s="93"/>
      <c r="AH300" s="93"/>
      <c r="AI300" s="93"/>
      <c r="AJ300" s="93"/>
      <c r="AK300" s="93"/>
      <c r="AL300" s="93"/>
      <c r="AM300" s="93"/>
      <c r="AN300" s="93"/>
      <c r="AO300" s="93"/>
      <c r="AP300" s="93"/>
      <c r="AQ300" s="93"/>
      <c r="AR300" s="93"/>
      <c r="AS300" s="94" t="s">
        <v>1624</v>
      </c>
      <c r="AT300" s="90" t="s">
        <v>2021</v>
      </c>
      <c r="AU300" s="32"/>
      <c r="AV300" s="32"/>
      <c r="AW300" s="32"/>
      <c r="AX300" s="32"/>
      <c r="AY300" s="32"/>
    </row>
    <row r="301" spans="1:51" x14ac:dyDescent="0.2">
      <c r="A301" s="144">
        <f t="shared" si="22"/>
        <v>62</v>
      </c>
      <c r="B301" s="84" t="s">
        <v>1624</v>
      </c>
      <c r="C301" s="85" t="s">
        <v>2022</v>
      </c>
      <c r="D301" s="86" t="s">
        <v>2265</v>
      </c>
      <c r="E301" s="87">
        <f t="shared" si="23"/>
        <v>43660</v>
      </c>
      <c r="F301" s="95">
        <f t="shared" si="20"/>
        <v>21</v>
      </c>
      <c r="G301" s="145">
        <f t="shared" si="21"/>
        <v>18</v>
      </c>
      <c r="H301" s="147">
        <f t="shared" si="24"/>
        <v>18</v>
      </c>
      <c r="I301" s="89">
        <v>1</v>
      </c>
      <c r="J301" s="88"/>
      <c r="K301" s="89">
        <v>1</v>
      </c>
      <c r="L301" s="88"/>
      <c r="M301" s="88">
        <v>15</v>
      </c>
      <c r="N301" s="88">
        <v>1</v>
      </c>
      <c r="O301" s="89"/>
      <c r="P301" s="88"/>
      <c r="Q301" s="89"/>
      <c r="R301" s="88"/>
      <c r="S301" s="89"/>
      <c r="T301" s="88"/>
      <c r="U301" s="89"/>
      <c r="V301" s="88"/>
      <c r="W301" s="89"/>
      <c r="X301" s="88"/>
      <c r="Y301" s="89"/>
      <c r="Z301" s="88"/>
      <c r="AA301" s="89"/>
      <c r="AB301" s="88"/>
      <c r="AC301" s="89"/>
      <c r="AD301" s="88"/>
      <c r="AE301" s="89"/>
      <c r="AF301" s="88"/>
      <c r="AG301" s="89"/>
      <c r="AH301" s="88"/>
      <c r="AI301" s="89">
        <v>3</v>
      </c>
      <c r="AJ301" s="88"/>
      <c r="AK301" s="89"/>
      <c r="AL301" s="88"/>
      <c r="AM301" s="89"/>
      <c r="AN301" s="88"/>
      <c r="AO301" s="89"/>
      <c r="AP301" s="88"/>
      <c r="AQ301" s="89"/>
      <c r="AR301" s="88"/>
      <c r="AS301" s="84" t="s">
        <v>1624</v>
      </c>
      <c r="AT301" s="85" t="s">
        <v>2023</v>
      </c>
      <c r="AU301" s="32"/>
      <c r="AV301" s="32"/>
      <c r="AW301" s="32"/>
      <c r="AX301" s="32"/>
      <c r="AY301" s="32"/>
    </row>
    <row r="302" spans="1:51" x14ac:dyDescent="0.2">
      <c r="A302" s="144">
        <f t="shared" si="22"/>
        <v>62</v>
      </c>
      <c r="B302" s="94" t="s">
        <v>1624</v>
      </c>
      <c r="C302" s="90" t="s">
        <v>2024</v>
      </c>
      <c r="D302" s="91" t="s">
        <v>2025</v>
      </c>
      <c r="E302" s="92">
        <f t="shared" si="23"/>
        <v>44130</v>
      </c>
      <c r="F302" s="96">
        <f t="shared" si="20"/>
        <v>21</v>
      </c>
      <c r="G302" s="145">
        <f t="shared" si="21"/>
        <v>18</v>
      </c>
      <c r="H302" s="147">
        <f t="shared" si="24"/>
        <v>18</v>
      </c>
      <c r="I302" s="93">
        <v>1</v>
      </c>
      <c r="J302" s="93"/>
      <c r="K302" s="93">
        <v>1</v>
      </c>
      <c r="L302" s="93"/>
      <c r="M302" s="93">
        <v>15</v>
      </c>
      <c r="N302" s="93">
        <v>1</v>
      </c>
      <c r="O302" s="93"/>
      <c r="P302" s="93"/>
      <c r="Q302" s="93"/>
      <c r="R302" s="93"/>
      <c r="S302" s="93"/>
      <c r="T302" s="93"/>
      <c r="U302" s="93"/>
      <c r="V302" s="93"/>
      <c r="W302" s="93"/>
      <c r="X302" s="93"/>
      <c r="Y302" s="93"/>
      <c r="Z302" s="93"/>
      <c r="AA302" s="93"/>
      <c r="AB302" s="93"/>
      <c r="AC302" s="93"/>
      <c r="AD302" s="93"/>
      <c r="AE302" s="93"/>
      <c r="AF302" s="93"/>
      <c r="AG302" s="93"/>
      <c r="AH302" s="93"/>
      <c r="AI302" s="93">
        <v>2</v>
      </c>
      <c r="AJ302" s="93"/>
      <c r="AK302" s="93"/>
      <c r="AL302" s="93"/>
      <c r="AM302" s="93"/>
      <c r="AN302" s="93"/>
      <c r="AO302" s="93"/>
      <c r="AP302" s="93"/>
      <c r="AQ302" s="93"/>
      <c r="AR302" s="93">
        <v>1</v>
      </c>
      <c r="AS302" s="94" t="s">
        <v>1624</v>
      </c>
      <c r="AT302" s="90" t="s">
        <v>2026</v>
      </c>
      <c r="AU302" s="32"/>
      <c r="AV302" s="32"/>
      <c r="AW302" s="32"/>
      <c r="AX302" s="32"/>
      <c r="AY302" s="32"/>
    </row>
    <row r="303" spans="1:51" x14ac:dyDescent="0.2">
      <c r="A303" s="144">
        <f t="shared" si="22"/>
        <v>63</v>
      </c>
      <c r="B303" s="84" t="s">
        <v>1624</v>
      </c>
      <c r="C303" s="85" t="s">
        <v>804</v>
      </c>
      <c r="D303" s="86" t="s">
        <v>2027</v>
      </c>
      <c r="E303" s="87">
        <f t="shared" si="23"/>
        <v>45130</v>
      </c>
      <c r="F303" s="95">
        <f t="shared" si="20"/>
        <v>21</v>
      </c>
      <c r="G303" s="145">
        <f t="shared" si="21"/>
        <v>18</v>
      </c>
      <c r="H303" s="147">
        <f t="shared" si="24"/>
        <v>18</v>
      </c>
      <c r="I303" s="89">
        <v>1</v>
      </c>
      <c r="J303" s="88"/>
      <c r="K303" s="89"/>
      <c r="L303" s="88">
        <v>1</v>
      </c>
      <c r="M303" s="88">
        <v>15</v>
      </c>
      <c r="N303" s="88">
        <v>1</v>
      </c>
      <c r="O303" s="89"/>
      <c r="P303" s="88"/>
      <c r="Q303" s="89"/>
      <c r="R303" s="88"/>
      <c r="S303" s="89"/>
      <c r="T303" s="88"/>
      <c r="U303" s="89">
        <v>3</v>
      </c>
      <c r="V303" s="88"/>
      <c r="W303" s="89"/>
      <c r="X303" s="88"/>
      <c r="Y303" s="89"/>
      <c r="Z303" s="88"/>
      <c r="AA303" s="89"/>
      <c r="AB303" s="88"/>
      <c r="AC303" s="89"/>
      <c r="AD303" s="88"/>
      <c r="AE303" s="89"/>
      <c r="AF303" s="88"/>
      <c r="AG303" s="89"/>
      <c r="AH303" s="88"/>
      <c r="AI303" s="89"/>
      <c r="AJ303" s="88"/>
      <c r="AK303" s="89"/>
      <c r="AL303" s="88"/>
      <c r="AM303" s="89"/>
      <c r="AN303" s="88"/>
      <c r="AO303" s="89"/>
      <c r="AP303" s="88"/>
      <c r="AQ303" s="89"/>
      <c r="AR303" s="88"/>
      <c r="AS303" s="84" t="s">
        <v>1624</v>
      </c>
      <c r="AT303" s="85" t="s">
        <v>804</v>
      </c>
      <c r="AU303" s="32"/>
      <c r="AV303" s="32"/>
      <c r="AW303" s="32"/>
      <c r="AX303" s="32"/>
      <c r="AY303" s="32"/>
    </row>
    <row r="304" spans="1:51" x14ac:dyDescent="0.2">
      <c r="A304" s="144">
        <f t="shared" si="22"/>
        <v>63</v>
      </c>
      <c r="B304" s="94" t="s">
        <v>1624</v>
      </c>
      <c r="C304" s="90" t="s">
        <v>2028</v>
      </c>
      <c r="D304" s="91" t="s">
        <v>2029</v>
      </c>
      <c r="E304" s="92">
        <f t="shared" si="23"/>
        <v>45750</v>
      </c>
      <c r="F304" s="96">
        <f t="shared" si="20"/>
        <v>21</v>
      </c>
      <c r="G304" s="145">
        <f t="shared" si="21"/>
        <v>18</v>
      </c>
      <c r="H304" s="147">
        <f t="shared" si="24"/>
        <v>18</v>
      </c>
      <c r="I304" s="93">
        <v>1</v>
      </c>
      <c r="J304" s="93"/>
      <c r="K304" s="93"/>
      <c r="L304" s="93">
        <v>1</v>
      </c>
      <c r="M304" s="93">
        <v>15</v>
      </c>
      <c r="N304" s="93">
        <v>1</v>
      </c>
      <c r="O304" s="93"/>
      <c r="P304" s="93"/>
      <c r="Q304" s="93"/>
      <c r="R304" s="93"/>
      <c r="S304" s="93"/>
      <c r="T304" s="93"/>
      <c r="U304" s="93">
        <v>2</v>
      </c>
      <c r="V304" s="93"/>
      <c r="W304" s="93"/>
      <c r="X304" s="93"/>
      <c r="Y304" s="93"/>
      <c r="Z304" s="93">
        <v>1</v>
      </c>
      <c r="AA304" s="93"/>
      <c r="AB304" s="93"/>
      <c r="AC304" s="93"/>
      <c r="AD304" s="93"/>
      <c r="AE304" s="93"/>
      <c r="AF304" s="93"/>
      <c r="AG304" s="93"/>
      <c r="AH304" s="93"/>
      <c r="AI304" s="93"/>
      <c r="AJ304" s="93"/>
      <c r="AK304" s="93"/>
      <c r="AL304" s="93"/>
      <c r="AM304" s="93"/>
      <c r="AN304" s="93"/>
      <c r="AO304" s="93"/>
      <c r="AP304" s="93"/>
      <c r="AQ304" s="93"/>
      <c r="AR304" s="93"/>
      <c r="AS304" s="94" t="s">
        <v>1624</v>
      </c>
      <c r="AT304" s="90" t="s">
        <v>806</v>
      </c>
      <c r="AU304" s="32"/>
      <c r="AV304" s="32"/>
      <c r="AW304" s="32"/>
      <c r="AX304" s="32"/>
      <c r="AY304" s="32"/>
    </row>
    <row r="305" spans="1:51" x14ac:dyDescent="0.2">
      <c r="A305" s="144">
        <f t="shared" si="22"/>
        <v>63</v>
      </c>
      <c r="B305" s="84" t="s">
        <v>1624</v>
      </c>
      <c r="C305" s="85" t="s">
        <v>2030</v>
      </c>
      <c r="D305" s="86" t="s">
        <v>2266</v>
      </c>
      <c r="E305" s="87">
        <f t="shared" si="23"/>
        <v>43690</v>
      </c>
      <c r="F305" s="95">
        <f t="shared" si="20"/>
        <v>21</v>
      </c>
      <c r="G305" s="145">
        <f t="shared" si="21"/>
        <v>18</v>
      </c>
      <c r="H305" s="147">
        <f t="shared" si="24"/>
        <v>18</v>
      </c>
      <c r="I305" s="89">
        <v>1</v>
      </c>
      <c r="J305" s="88"/>
      <c r="K305" s="89"/>
      <c r="L305" s="88">
        <v>1</v>
      </c>
      <c r="M305" s="88">
        <v>15</v>
      </c>
      <c r="N305" s="88">
        <v>1</v>
      </c>
      <c r="O305" s="89"/>
      <c r="P305" s="88"/>
      <c r="Q305" s="89"/>
      <c r="R305" s="88"/>
      <c r="S305" s="89"/>
      <c r="T305" s="88"/>
      <c r="U305" s="89"/>
      <c r="V305" s="88"/>
      <c r="W305" s="89"/>
      <c r="X305" s="88"/>
      <c r="Y305" s="89"/>
      <c r="Z305" s="88"/>
      <c r="AA305" s="89"/>
      <c r="AB305" s="88"/>
      <c r="AC305" s="89"/>
      <c r="AD305" s="88"/>
      <c r="AE305" s="89"/>
      <c r="AF305" s="88"/>
      <c r="AG305" s="89"/>
      <c r="AH305" s="88"/>
      <c r="AI305" s="89">
        <v>3</v>
      </c>
      <c r="AJ305" s="88"/>
      <c r="AK305" s="89"/>
      <c r="AL305" s="88"/>
      <c r="AM305" s="89"/>
      <c r="AN305" s="88"/>
      <c r="AO305" s="89"/>
      <c r="AP305" s="88"/>
      <c r="AQ305" s="89"/>
      <c r="AR305" s="88"/>
      <c r="AS305" s="84" t="s">
        <v>1624</v>
      </c>
      <c r="AT305" s="85" t="s">
        <v>807</v>
      </c>
      <c r="AU305" s="32"/>
      <c r="AV305" s="32"/>
      <c r="AW305" s="32"/>
      <c r="AX305" s="32"/>
      <c r="AY305" s="32"/>
    </row>
    <row r="306" spans="1:51" x14ac:dyDescent="0.2">
      <c r="A306" s="144">
        <f t="shared" si="22"/>
        <v>63</v>
      </c>
      <c r="B306" s="94" t="s">
        <v>1624</v>
      </c>
      <c r="C306" s="90" t="s">
        <v>2031</v>
      </c>
      <c r="D306" s="91" t="s">
        <v>2032</v>
      </c>
      <c r="E306" s="92">
        <f t="shared" si="23"/>
        <v>44160</v>
      </c>
      <c r="F306" s="96">
        <f t="shared" si="20"/>
        <v>21</v>
      </c>
      <c r="G306" s="145">
        <f t="shared" si="21"/>
        <v>18</v>
      </c>
      <c r="H306" s="147">
        <f t="shared" si="24"/>
        <v>18</v>
      </c>
      <c r="I306" s="93">
        <v>1</v>
      </c>
      <c r="J306" s="93"/>
      <c r="K306" s="93"/>
      <c r="L306" s="93">
        <v>1</v>
      </c>
      <c r="M306" s="93">
        <v>15</v>
      </c>
      <c r="N306" s="93">
        <v>1</v>
      </c>
      <c r="O306" s="93"/>
      <c r="P306" s="93"/>
      <c r="Q306" s="93"/>
      <c r="R306" s="93"/>
      <c r="S306" s="93"/>
      <c r="T306" s="93"/>
      <c r="U306" s="93"/>
      <c r="V306" s="93"/>
      <c r="W306" s="93"/>
      <c r="X306" s="93"/>
      <c r="Y306" s="93"/>
      <c r="Z306" s="93"/>
      <c r="AA306" s="93"/>
      <c r="AB306" s="93"/>
      <c r="AC306" s="93"/>
      <c r="AD306" s="93"/>
      <c r="AE306" s="93"/>
      <c r="AF306" s="93"/>
      <c r="AG306" s="93"/>
      <c r="AH306" s="93"/>
      <c r="AI306" s="93">
        <v>2</v>
      </c>
      <c r="AJ306" s="93"/>
      <c r="AK306" s="93"/>
      <c r="AL306" s="93"/>
      <c r="AM306" s="93"/>
      <c r="AN306" s="93"/>
      <c r="AO306" s="93"/>
      <c r="AP306" s="93"/>
      <c r="AQ306" s="93"/>
      <c r="AR306" s="93">
        <v>1</v>
      </c>
      <c r="AS306" s="94" t="s">
        <v>1624</v>
      </c>
      <c r="AT306" s="90" t="s">
        <v>810</v>
      </c>
      <c r="AU306" s="32"/>
      <c r="AV306" s="32"/>
      <c r="AW306" s="32"/>
      <c r="AX306" s="32"/>
      <c r="AY306" s="32"/>
    </row>
    <row r="307" spans="1:51" x14ac:dyDescent="0.2">
      <c r="A307" s="144">
        <f t="shared" si="22"/>
        <v>64</v>
      </c>
      <c r="B307" s="84" t="s">
        <v>1624</v>
      </c>
      <c r="C307" s="85" t="s">
        <v>2033</v>
      </c>
      <c r="D307" s="86" t="s">
        <v>2034</v>
      </c>
      <c r="E307" s="87">
        <f t="shared" si="23"/>
        <v>45150</v>
      </c>
      <c r="F307" s="95">
        <f t="shared" si="20"/>
        <v>21</v>
      </c>
      <c r="G307" s="145">
        <f t="shared" si="21"/>
        <v>18</v>
      </c>
      <c r="H307" s="147">
        <f t="shared" si="24"/>
        <v>18</v>
      </c>
      <c r="I307" s="89">
        <v>1</v>
      </c>
      <c r="J307" s="88"/>
      <c r="K307" s="89"/>
      <c r="L307" s="88"/>
      <c r="M307" s="88">
        <v>16</v>
      </c>
      <c r="N307" s="88">
        <v>1</v>
      </c>
      <c r="O307" s="89"/>
      <c r="P307" s="88"/>
      <c r="Q307" s="89"/>
      <c r="R307" s="88"/>
      <c r="S307" s="89"/>
      <c r="T307" s="88"/>
      <c r="U307" s="89">
        <v>3</v>
      </c>
      <c r="V307" s="88"/>
      <c r="W307" s="89"/>
      <c r="X307" s="88"/>
      <c r="Y307" s="89"/>
      <c r="Z307" s="88"/>
      <c r="AA307" s="89"/>
      <c r="AB307" s="88"/>
      <c r="AC307" s="89"/>
      <c r="AD307" s="88"/>
      <c r="AE307" s="89"/>
      <c r="AF307" s="88"/>
      <c r="AG307" s="89"/>
      <c r="AH307" s="88"/>
      <c r="AI307" s="89"/>
      <c r="AJ307" s="88"/>
      <c r="AK307" s="89"/>
      <c r="AL307" s="88"/>
      <c r="AM307" s="89"/>
      <c r="AN307" s="88"/>
      <c r="AO307" s="89"/>
      <c r="AP307" s="88"/>
      <c r="AQ307" s="89"/>
      <c r="AR307" s="88"/>
      <c r="AS307" s="84" t="s">
        <v>1624</v>
      </c>
      <c r="AT307" s="85" t="s">
        <v>2033</v>
      </c>
      <c r="AU307" s="32"/>
      <c r="AV307" s="32"/>
      <c r="AW307" s="32"/>
      <c r="AX307" s="32"/>
      <c r="AY307" s="32"/>
    </row>
    <row r="308" spans="1:51" x14ac:dyDescent="0.2">
      <c r="A308" s="144">
        <f t="shared" si="22"/>
        <v>64</v>
      </c>
      <c r="B308" s="94" t="s">
        <v>1624</v>
      </c>
      <c r="C308" s="90" t="s">
        <v>2035</v>
      </c>
      <c r="D308" s="91" t="s">
        <v>2036</v>
      </c>
      <c r="E308" s="92">
        <f t="shared" si="23"/>
        <v>45770</v>
      </c>
      <c r="F308" s="96">
        <f t="shared" si="20"/>
        <v>21</v>
      </c>
      <c r="G308" s="145">
        <f t="shared" si="21"/>
        <v>18</v>
      </c>
      <c r="H308" s="147">
        <f t="shared" si="24"/>
        <v>18</v>
      </c>
      <c r="I308" s="93">
        <v>1</v>
      </c>
      <c r="J308" s="93"/>
      <c r="K308" s="93"/>
      <c r="L308" s="93"/>
      <c r="M308" s="93">
        <v>16</v>
      </c>
      <c r="N308" s="93">
        <v>1</v>
      </c>
      <c r="O308" s="93"/>
      <c r="P308" s="93"/>
      <c r="Q308" s="93"/>
      <c r="R308" s="93"/>
      <c r="S308" s="93"/>
      <c r="T308" s="93"/>
      <c r="U308" s="93">
        <v>2</v>
      </c>
      <c r="V308" s="93"/>
      <c r="W308" s="93"/>
      <c r="X308" s="93"/>
      <c r="Y308" s="93"/>
      <c r="Z308" s="93">
        <v>1</v>
      </c>
      <c r="AA308" s="93"/>
      <c r="AB308" s="93"/>
      <c r="AC308" s="93"/>
      <c r="AD308" s="93"/>
      <c r="AE308" s="93"/>
      <c r="AF308" s="93"/>
      <c r="AG308" s="93"/>
      <c r="AH308" s="93"/>
      <c r="AI308" s="93"/>
      <c r="AJ308" s="93"/>
      <c r="AK308" s="93"/>
      <c r="AL308" s="93"/>
      <c r="AM308" s="93"/>
      <c r="AN308" s="93"/>
      <c r="AO308" s="93"/>
      <c r="AP308" s="93"/>
      <c r="AQ308" s="93"/>
      <c r="AR308" s="93"/>
      <c r="AS308" s="94" t="s">
        <v>1624</v>
      </c>
      <c r="AT308" s="90" t="s">
        <v>2037</v>
      </c>
      <c r="AU308" s="32"/>
      <c r="AV308" s="32"/>
      <c r="AW308" s="32"/>
      <c r="AX308" s="32"/>
      <c r="AY308" s="32"/>
    </row>
    <row r="309" spans="1:51" x14ac:dyDescent="0.2">
      <c r="A309" s="144">
        <f t="shared" si="22"/>
        <v>64</v>
      </c>
      <c r="B309" s="84" t="s">
        <v>1624</v>
      </c>
      <c r="C309" s="85" t="s">
        <v>2038</v>
      </c>
      <c r="D309" s="86" t="s">
        <v>2267</v>
      </c>
      <c r="E309" s="87">
        <f t="shared" si="23"/>
        <v>43710</v>
      </c>
      <c r="F309" s="95">
        <f t="shared" si="20"/>
        <v>21</v>
      </c>
      <c r="G309" s="145">
        <f t="shared" si="21"/>
        <v>18</v>
      </c>
      <c r="H309" s="147">
        <f t="shared" si="24"/>
        <v>18</v>
      </c>
      <c r="I309" s="89">
        <v>1</v>
      </c>
      <c r="J309" s="88"/>
      <c r="K309" s="89"/>
      <c r="L309" s="88"/>
      <c r="M309" s="88">
        <v>16</v>
      </c>
      <c r="N309" s="88">
        <v>1</v>
      </c>
      <c r="O309" s="89"/>
      <c r="P309" s="88"/>
      <c r="Q309" s="89"/>
      <c r="R309" s="88"/>
      <c r="S309" s="89"/>
      <c r="T309" s="88"/>
      <c r="U309" s="89"/>
      <c r="V309" s="88"/>
      <c r="W309" s="89"/>
      <c r="X309" s="88"/>
      <c r="Y309" s="89"/>
      <c r="Z309" s="88"/>
      <c r="AA309" s="89"/>
      <c r="AB309" s="88"/>
      <c r="AC309" s="89"/>
      <c r="AD309" s="88"/>
      <c r="AE309" s="89"/>
      <c r="AF309" s="88"/>
      <c r="AG309" s="89"/>
      <c r="AH309" s="88"/>
      <c r="AI309" s="89">
        <v>3</v>
      </c>
      <c r="AJ309" s="88"/>
      <c r="AK309" s="89"/>
      <c r="AL309" s="88"/>
      <c r="AM309" s="89"/>
      <c r="AN309" s="88"/>
      <c r="AO309" s="89"/>
      <c r="AP309" s="88"/>
      <c r="AQ309" s="89"/>
      <c r="AR309" s="88"/>
      <c r="AS309" s="84" t="s">
        <v>1624</v>
      </c>
      <c r="AT309" s="85" t="s">
        <v>2039</v>
      </c>
      <c r="AU309" s="32"/>
      <c r="AV309" s="32"/>
      <c r="AW309" s="32"/>
      <c r="AX309" s="32"/>
      <c r="AY309" s="32"/>
    </row>
    <row r="310" spans="1:51" x14ac:dyDescent="0.2">
      <c r="A310" s="144">
        <f t="shared" si="22"/>
        <v>64</v>
      </c>
      <c r="B310" s="94" t="s">
        <v>1624</v>
      </c>
      <c r="C310" s="90" t="s">
        <v>2040</v>
      </c>
      <c r="D310" s="91" t="s">
        <v>2041</v>
      </c>
      <c r="E310" s="92">
        <f t="shared" si="23"/>
        <v>44180</v>
      </c>
      <c r="F310" s="96">
        <f t="shared" si="20"/>
        <v>21</v>
      </c>
      <c r="G310" s="145">
        <f t="shared" si="21"/>
        <v>18</v>
      </c>
      <c r="H310" s="147">
        <f t="shared" si="24"/>
        <v>18</v>
      </c>
      <c r="I310" s="93">
        <v>1</v>
      </c>
      <c r="J310" s="93"/>
      <c r="K310" s="93"/>
      <c r="L310" s="93"/>
      <c r="M310" s="93">
        <v>16</v>
      </c>
      <c r="N310" s="93">
        <v>1</v>
      </c>
      <c r="O310" s="93"/>
      <c r="P310" s="93"/>
      <c r="Q310" s="93"/>
      <c r="R310" s="93"/>
      <c r="S310" s="93"/>
      <c r="T310" s="93"/>
      <c r="U310" s="93"/>
      <c r="V310" s="93"/>
      <c r="W310" s="93"/>
      <c r="X310" s="93"/>
      <c r="Y310" s="93"/>
      <c r="Z310" s="93"/>
      <c r="AA310" s="93"/>
      <c r="AB310" s="93"/>
      <c r="AC310" s="93"/>
      <c r="AD310" s="93"/>
      <c r="AE310" s="93"/>
      <c r="AF310" s="93"/>
      <c r="AG310" s="93"/>
      <c r="AH310" s="93"/>
      <c r="AI310" s="93">
        <v>2</v>
      </c>
      <c r="AJ310" s="93"/>
      <c r="AK310" s="93"/>
      <c r="AL310" s="93"/>
      <c r="AM310" s="93"/>
      <c r="AN310" s="93"/>
      <c r="AO310" s="93"/>
      <c r="AP310" s="93"/>
      <c r="AQ310" s="93"/>
      <c r="AR310" s="93">
        <v>1</v>
      </c>
      <c r="AS310" s="94" t="s">
        <v>1624</v>
      </c>
      <c r="AT310" s="90" t="s">
        <v>2042</v>
      </c>
      <c r="AU310" s="32"/>
      <c r="AV310" s="32"/>
      <c r="AW310" s="32"/>
      <c r="AX310" s="32"/>
      <c r="AY310" s="32"/>
    </row>
    <row r="311" spans="1:51" x14ac:dyDescent="0.2">
      <c r="A311" s="144">
        <f t="shared" si="22"/>
        <v>65</v>
      </c>
      <c r="B311" s="84" t="s">
        <v>1624</v>
      </c>
      <c r="C311" s="85" t="s">
        <v>811</v>
      </c>
      <c r="D311" s="86" t="s">
        <v>2043</v>
      </c>
      <c r="E311" s="87">
        <f t="shared" si="23"/>
        <v>45300</v>
      </c>
      <c r="F311" s="95">
        <f t="shared" si="20"/>
        <v>21</v>
      </c>
      <c r="G311" s="145">
        <f t="shared" si="21"/>
        <v>18</v>
      </c>
      <c r="H311" s="147">
        <f t="shared" si="24"/>
        <v>18</v>
      </c>
      <c r="I311" s="89"/>
      <c r="J311" s="88">
        <v>1</v>
      </c>
      <c r="K311" s="89"/>
      <c r="L311" s="88"/>
      <c r="M311" s="88">
        <v>16</v>
      </c>
      <c r="N311" s="88">
        <v>1</v>
      </c>
      <c r="O311" s="89"/>
      <c r="P311" s="88"/>
      <c r="Q311" s="89"/>
      <c r="R311" s="88"/>
      <c r="S311" s="89"/>
      <c r="T311" s="88"/>
      <c r="U311" s="89">
        <v>3</v>
      </c>
      <c r="V311" s="88"/>
      <c r="W311" s="89"/>
      <c r="X311" s="88"/>
      <c r="Y311" s="89"/>
      <c r="Z311" s="88"/>
      <c r="AA311" s="89"/>
      <c r="AB311" s="88"/>
      <c r="AC311" s="89"/>
      <c r="AD311" s="88"/>
      <c r="AE311" s="89"/>
      <c r="AF311" s="88"/>
      <c r="AG311" s="89"/>
      <c r="AH311" s="88"/>
      <c r="AI311" s="89"/>
      <c r="AJ311" s="88"/>
      <c r="AK311" s="89"/>
      <c r="AL311" s="88"/>
      <c r="AM311" s="89"/>
      <c r="AN311" s="88"/>
      <c r="AO311" s="89"/>
      <c r="AP311" s="88"/>
      <c r="AQ311" s="89"/>
      <c r="AR311" s="88"/>
      <c r="AS311" s="84" t="s">
        <v>1624</v>
      </c>
      <c r="AT311" s="85" t="s">
        <v>811</v>
      </c>
      <c r="AU311" s="32"/>
      <c r="AV311" s="32"/>
      <c r="AW311" s="32"/>
      <c r="AX311" s="32"/>
      <c r="AY311" s="32"/>
    </row>
    <row r="312" spans="1:51" x14ac:dyDescent="0.2">
      <c r="A312" s="144">
        <f t="shared" si="22"/>
        <v>65</v>
      </c>
      <c r="B312" s="94" t="s">
        <v>1624</v>
      </c>
      <c r="C312" s="90" t="s">
        <v>2044</v>
      </c>
      <c r="D312" s="91" t="s">
        <v>2045</v>
      </c>
      <c r="E312" s="92">
        <f t="shared" si="23"/>
        <v>45920</v>
      </c>
      <c r="F312" s="96">
        <f t="shared" si="20"/>
        <v>21</v>
      </c>
      <c r="G312" s="145">
        <f t="shared" si="21"/>
        <v>18</v>
      </c>
      <c r="H312" s="147">
        <f t="shared" si="24"/>
        <v>18</v>
      </c>
      <c r="I312" s="93"/>
      <c r="J312" s="93">
        <v>1</v>
      </c>
      <c r="K312" s="93"/>
      <c r="L312" s="93"/>
      <c r="M312" s="93">
        <v>16</v>
      </c>
      <c r="N312" s="93">
        <v>1</v>
      </c>
      <c r="O312" s="93"/>
      <c r="P312" s="93"/>
      <c r="Q312" s="93"/>
      <c r="R312" s="93"/>
      <c r="S312" s="93"/>
      <c r="T312" s="93"/>
      <c r="U312" s="93">
        <v>2</v>
      </c>
      <c r="V312" s="93"/>
      <c r="W312" s="93"/>
      <c r="X312" s="93"/>
      <c r="Y312" s="93"/>
      <c r="Z312" s="93">
        <v>1</v>
      </c>
      <c r="AA312" s="93"/>
      <c r="AB312" s="93"/>
      <c r="AC312" s="93"/>
      <c r="AD312" s="93"/>
      <c r="AE312" s="93"/>
      <c r="AF312" s="93"/>
      <c r="AG312" s="93"/>
      <c r="AH312" s="93"/>
      <c r="AI312" s="93"/>
      <c r="AJ312" s="93"/>
      <c r="AK312" s="93"/>
      <c r="AL312" s="93"/>
      <c r="AM312" s="93"/>
      <c r="AN312" s="93"/>
      <c r="AO312" s="93"/>
      <c r="AP312" s="93"/>
      <c r="AQ312" s="93"/>
      <c r="AR312" s="93"/>
      <c r="AS312" s="94" t="s">
        <v>1624</v>
      </c>
      <c r="AT312" s="90" t="s">
        <v>813</v>
      </c>
      <c r="AU312" s="32"/>
      <c r="AV312" s="32"/>
      <c r="AW312" s="32"/>
      <c r="AX312" s="32"/>
      <c r="AY312" s="32"/>
    </row>
    <row r="313" spans="1:51" x14ac:dyDescent="0.2">
      <c r="A313" s="144">
        <f t="shared" si="22"/>
        <v>65</v>
      </c>
      <c r="B313" s="84" t="s">
        <v>1624</v>
      </c>
      <c r="C313" s="85" t="s">
        <v>2046</v>
      </c>
      <c r="D313" s="86" t="s">
        <v>2268</v>
      </c>
      <c r="E313" s="87">
        <f t="shared" si="23"/>
        <v>43860</v>
      </c>
      <c r="F313" s="95">
        <f t="shared" si="20"/>
        <v>21</v>
      </c>
      <c r="G313" s="145">
        <f t="shared" si="21"/>
        <v>18</v>
      </c>
      <c r="H313" s="147">
        <f t="shared" si="24"/>
        <v>18</v>
      </c>
      <c r="I313" s="89"/>
      <c r="J313" s="88">
        <v>1</v>
      </c>
      <c r="K313" s="89"/>
      <c r="L313" s="88"/>
      <c r="M313" s="88">
        <v>16</v>
      </c>
      <c r="N313" s="88">
        <v>1</v>
      </c>
      <c r="O313" s="89"/>
      <c r="P313" s="88"/>
      <c r="Q313" s="89"/>
      <c r="R313" s="88"/>
      <c r="S313" s="89"/>
      <c r="T313" s="88"/>
      <c r="U313" s="89"/>
      <c r="V313" s="88"/>
      <c r="W313" s="89"/>
      <c r="X313" s="88"/>
      <c r="Y313" s="89"/>
      <c r="Z313" s="88"/>
      <c r="AA313" s="89"/>
      <c r="AB313" s="88"/>
      <c r="AC313" s="89"/>
      <c r="AD313" s="88"/>
      <c r="AE313" s="89"/>
      <c r="AF313" s="88"/>
      <c r="AG313" s="89"/>
      <c r="AH313" s="88"/>
      <c r="AI313" s="89">
        <v>3</v>
      </c>
      <c r="AJ313" s="88"/>
      <c r="AK313" s="89"/>
      <c r="AL313" s="88"/>
      <c r="AM313" s="89"/>
      <c r="AN313" s="88"/>
      <c r="AO313" s="89"/>
      <c r="AP313" s="88"/>
      <c r="AQ313" s="89"/>
      <c r="AR313" s="88"/>
      <c r="AS313" s="84" t="s">
        <v>1624</v>
      </c>
      <c r="AT313" s="85" t="s">
        <v>814</v>
      </c>
      <c r="AU313" s="32"/>
      <c r="AV313" s="32"/>
      <c r="AW313" s="32"/>
      <c r="AX313" s="32"/>
      <c r="AY313" s="32"/>
    </row>
    <row r="314" spans="1:51" x14ac:dyDescent="0.2">
      <c r="A314" s="144">
        <f t="shared" si="22"/>
        <v>65</v>
      </c>
      <c r="B314" s="94" t="s">
        <v>1624</v>
      </c>
      <c r="C314" s="90" t="s">
        <v>2047</v>
      </c>
      <c r="D314" s="91" t="s">
        <v>2048</v>
      </c>
      <c r="E314" s="92">
        <f t="shared" si="23"/>
        <v>44330</v>
      </c>
      <c r="F314" s="96">
        <f t="shared" si="20"/>
        <v>21</v>
      </c>
      <c r="G314" s="145">
        <f t="shared" si="21"/>
        <v>18</v>
      </c>
      <c r="H314" s="147">
        <f t="shared" si="24"/>
        <v>18</v>
      </c>
      <c r="I314" s="93"/>
      <c r="J314" s="93">
        <v>1</v>
      </c>
      <c r="K314" s="93"/>
      <c r="L314" s="93"/>
      <c r="M314" s="93">
        <v>16</v>
      </c>
      <c r="N314" s="93">
        <v>1</v>
      </c>
      <c r="O314" s="93"/>
      <c r="P314" s="93"/>
      <c r="Q314" s="93"/>
      <c r="R314" s="93"/>
      <c r="S314" s="93"/>
      <c r="T314" s="93"/>
      <c r="U314" s="93"/>
      <c r="V314" s="93"/>
      <c r="W314" s="93"/>
      <c r="X314" s="93"/>
      <c r="Y314" s="93"/>
      <c r="Z314" s="93"/>
      <c r="AA314" s="93"/>
      <c r="AB314" s="93"/>
      <c r="AC314" s="93"/>
      <c r="AD314" s="93"/>
      <c r="AE314" s="93"/>
      <c r="AF314" s="93"/>
      <c r="AG314" s="93"/>
      <c r="AH314" s="93"/>
      <c r="AI314" s="93">
        <v>2</v>
      </c>
      <c r="AJ314" s="93"/>
      <c r="AK314" s="93"/>
      <c r="AL314" s="93"/>
      <c r="AM314" s="93"/>
      <c r="AN314" s="93"/>
      <c r="AO314" s="93"/>
      <c r="AP314" s="93"/>
      <c r="AQ314" s="93"/>
      <c r="AR314" s="93">
        <v>1</v>
      </c>
      <c r="AS314" s="94" t="s">
        <v>1624</v>
      </c>
      <c r="AT314" s="90" t="s">
        <v>1106</v>
      </c>
      <c r="AU314" s="32"/>
      <c r="AV314" s="32"/>
      <c r="AW314" s="32"/>
      <c r="AX314" s="32"/>
      <c r="AY314" s="32"/>
    </row>
    <row r="315" spans="1:51" x14ac:dyDescent="0.2">
      <c r="A315" s="144">
        <f t="shared" si="22"/>
        <v>66</v>
      </c>
      <c r="B315" s="84" t="s">
        <v>1624</v>
      </c>
      <c r="C315" s="85" t="s">
        <v>2049</v>
      </c>
      <c r="D315" s="86" t="s">
        <v>2050</v>
      </c>
      <c r="E315" s="87">
        <f t="shared" si="23"/>
        <v>46200</v>
      </c>
      <c r="F315" s="95">
        <f t="shared" si="20"/>
        <v>21</v>
      </c>
      <c r="G315" s="145">
        <f t="shared" si="21"/>
        <v>18</v>
      </c>
      <c r="H315" s="147">
        <f t="shared" si="24"/>
        <v>18</v>
      </c>
      <c r="I315" s="89">
        <v>1</v>
      </c>
      <c r="J315" s="88"/>
      <c r="K315" s="89">
        <v>1</v>
      </c>
      <c r="L315" s="88"/>
      <c r="M315" s="88">
        <v>16</v>
      </c>
      <c r="N315" s="88"/>
      <c r="O315" s="89"/>
      <c r="P315" s="88"/>
      <c r="Q315" s="89"/>
      <c r="R315" s="88"/>
      <c r="S315" s="89"/>
      <c r="T315" s="88"/>
      <c r="U315" s="89">
        <v>3</v>
      </c>
      <c r="V315" s="88"/>
      <c r="W315" s="89"/>
      <c r="X315" s="88"/>
      <c r="Y315" s="89"/>
      <c r="Z315" s="88"/>
      <c r="AA315" s="89"/>
      <c r="AB315" s="88"/>
      <c r="AC315" s="89"/>
      <c r="AD315" s="88"/>
      <c r="AE315" s="89"/>
      <c r="AF315" s="88"/>
      <c r="AG315" s="89"/>
      <c r="AH315" s="88"/>
      <c r="AI315" s="89"/>
      <c r="AJ315" s="88"/>
      <c r="AK315" s="89"/>
      <c r="AL315" s="88"/>
      <c r="AM315" s="89"/>
      <c r="AN315" s="88"/>
      <c r="AO315" s="89"/>
      <c r="AP315" s="88"/>
      <c r="AQ315" s="89"/>
      <c r="AR315" s="88"/>
      <c r="AS315" s="84" t="s">
        <v>1624</v>
      </c>
      <c r="AT315" s="85" t="s">
        <v>2049</v>
      </c>
      <c r="AU315" s="32"/>
      <c r="AV315" s="32"/>
      <c r="AW315" s="32"/>
      <c r="AX315" s="32"/>
      <c r="AY315" s="32"/>
    </row>
    <row r="316" spans="1:51" x14ac:dyDescent="0.2">
      <c r="A316" s="144">
        <f t="shared" si="22"/>
        <v>66</v>
      </c>
      <c r="B316" s="94" t="s">
        <v>1624</v>
      </c>
      <c r="C316" s="90" t="s">
        <v>2051</v>
      </c>
      <c r="D316" s="91" t="s">
        <v>2052</v>
      </c>
      <c r="E316" s="92">
        <f t="shared" si="23"/>
        <v>46820</v>
      </c>
      <c r="F316" s="96">
        <f t="shared" si="20"/>
        <v>21</v>
      </c>
      <c r="G316" s="145">
        <f t="shared" si="21"/>
        <v>18</v>
      </c>
      <c r="H316" s="147">
        <f t="shared" si="24"/>
        <v>18</v>
      </c>
      <c r="I316" s="93">
        <v>1</v>
      </c>
      <c r="J316" s="93"/>
      <c r="K316" s="93">
        <v>1</v>
      </c>
      <c r="L316" s="93"/>
      <c r="M316" s="93">
        <v>16</v>
      </c>
      <c r="N316" s="93"/>
      <c r="O316" s="93"/>
      <c r="P316" s="93"/>
      <c r="Q316" s="93"/>
      <c r="R316" s="93"/>
      <c r="S316" s="93"/>
      <c r="T316" s="93"/>
      <c r="U316" s="93">
        <v>2</v>
      </c>
      <c r="V316" s="93"/>
      <c r="W316" s="93"/>
      <c r="X316" s="93"/>
      <c r="Y316" s="93"/>
      <c r="Z316" s="93">
        <v>1</v>
      </c>
      <c r="AA316" s="93"/>
      <c r="AB316" s="93"/>
      <c r="AC316" s="93"/>
      <c r="AD316" s="93"/>
      <c r="AE316" s="93"/>
      <c r="AF316" s="93"/>
      <c r="AG316" s="93"/>
      <c r="AH316" s="93"/>
      <c r="AI316" s="93"/>
      <c r="AJ316" s="93"/>
      <c r="AK316" s="93"/>
      <c r="AL316" s="93"/>
      <c r="AM316" s="93"/>
      <c r="AN316" s="93"/>
      <c r="AO316" s="93"/>
      <c r="AP316" s="93"/>
      <c r="AQ316" s="93"/>
      <c r="AR316" s="93"/>
      <c r="AS316" s="94" t="s">
        <v>1624</v>
      </c>
      <c r="AT316" s="90" t="s">
        <v>2053</v>
      </c>
      <c r="AU316" s="32"/>
      <c r="AV316" s="32"/>
      <c r="AW316" s="32"/>
      <c r="AX316" s="32"/>
      <c r="AY316" s="32"/>
    </row>
    <row r="317" spans="1:51" x14ac:dyDescent="0.2">
      <c r="A317" s="144">
        <f t="shared" si="22"/>
        <v>66</v>
      </c>
      <c r="B317" s="84" t="s">
        <v>1624</v>
      </c>
      <c r="C317" s="85" t="s">
        <v>2054</v>
      </c>
      <c r="D317" s="86" t="s">
        <v>2269</v>
      </c>
      <c r="E317" s="87">
        <f t="shared" si="23"/>
        <v>44760</v>
      </c>
      <c r="F317" s="95">
        <f t="shared" si="20"/>
        <v>21</v>
      </c>
      <c r="G317" s="145">
        <f t="shared" si="21"/>
        <v>18</v>
      </c>
      <c r="H317" s="147">
        <f t="shared" si="24"/>
        <v>18</v>
      </c>
      <c r="I317" s="89">
        <v>1</v>
      </c>
      <c r="J317" s="88"/>
      <c r="K317" s="89">
        <v>1</v>
      </c>
      <c r="L317" s="88"/>
      <c r="M317" s="88">
        <v>16</v>
      </c>
      <c r="N317" s="88"/>
      <c r="O317" s="89"/>
      <c r="P317" s="88"/>
      <c r="Q317" s="89"/>
      <c r="R317" s="88"/>
      <c r="S317" s="89"/>
      <c r="T317" s="88"/>
      <c r="U317" s="89"/>
      <c r="V317" s="88"/>
      <c r="W317" s="89"/>
      <c r="X317" s="88"/>
      <c r="Y317" s="89"/>
      <c r="Z317" s="88"/>
      <c r="AA317" s="89"/>
      <c r="AB317" s="88"/>
      <c r="AC317" s="89"/>
      <c r="AD317" s="88"/>
      <c r="AE317" s="89"/>
      <c r="AF317" s="88"/>
      <c r="AG317" s="89"/>
      <c r="AH317" s="88"/>
      <c r="AI317" s="89">
        <v>3</v>
      </c>
      <c r="AJ317" s="88"/>
      <c r="AK317" s="89"/>
      <c r="AL317" s="88"/>
      <c r="AM317" s="89"/>
      <c r="AN317" s="88"/>
      <c r="AO317" s="89"/>
      <c r="AP317" s="88"/>
      <c r="AQ317" s="89"/>
      <c r="AR317" s="88"/>
      <c r="AS317" s="84" t="s">
        <v>1624</v>
      </c>
      <c r="AT317" s="85" t="s">
        <v>2055</v>
      </c>
      <c r="AU317" s="32"/>
      <c r="AV317" s="32"/>
      <c r="AW317" s="32"/>
      <c r="AX317" s="32"/>
      <c r="AY317" s="32"/>
    </row>
    <row r="318" spans="1:51" x14ac:dyDescent="0.2">
      <c r="A318" s="144">
        <f t="shared" si="22"/>
        <v>66</v>
      </c>
      <c r="B318" s="94" t="s">
        <v>1624</v>
      </c>
      <c r="C318" s="90" t="s">
        <v>2056</v>
      </c>
      <c r="D318" s="91" t="s">
        <v>2057</v>
      </c>
      <c r="E318" s="92">
        <f t="shared" si="23"/>
        <v>45230</v>
      </c>
      <c r="F318" s="96">
        <f t="shared" si="20"/>
        <v>21</v>
      </c>
      <c r="G318" s="145">
        <f t="shared" si="21"/>
        <v>18</v>
      </c>
      <c r="H318" s="147">
        <f t="shared" si="24"/>
        <v>18</v>
      </c>
      <c r="I318" s="93">
        <v>1</v>
      </c>
      <c r="J318" s="93"/>
      <c r="K318" s="93">
        <v>1</v>
      </c>
      <c r="L318" s="93"/>
      <c r="M318" s="93">
        <v>16</v>
      </c>
      <c r="N318" s="93"/>
      <c r="O318" s="93"/>
      <c r="P318" s="93"/>
      <c r="Q318" s="93"/>
      <c r="R318" s="93"/>
      <c r="S318" s="93"/>
      <c r="T318" s="93"/>
      <c r="U318" s="93"/>
      <c r="V318" s="93"/>
      <c r="W318" s="93"/>
      <c r="X318" s="93"/>
      <c r="Y318" s="93"/>
      <c r="Z318" s="93"/>
      <c r="AA318" s="93"/>
      <c r="AB318" s="93"/>
      <c r="AC318" s="93"/>
      <c r="AD318" s="93"/>
      <c r="AE318" s="93"/>
      <c r="AF318" s="93"/>
      <c r="AG318" s="93"/>
      <c r="AH318" s="93"/>
      <c r="AI318" s="93">
        <v>2</v>
      </c>
      <c r="AJ318" s="93"/>
      <c r="AK318" s="93"/>
      <c r="AL318" s="93"/>
      <c r="AM318" s="93"/>
      <c r="AN318" s="93"/>
      <c r="AO318" s="93"/>
      <c r="AP318" s="93"/>
      <c r="AQ318" s="93"/>
      <c r="AR318" s="93">
        <v>1</v>
      </c>
      <c r="AS318" s="94" t="s">
        <v>1624</v>
      </c>
      <c r="AT318" s="90" t="s">
        <v>2058</v>
      </c>
      <c r="AU318" s="32"/>
      <c r="AV318" s="32"/>
      <c r="AW318" s="32"/>
      <c r="AX318" s="32"/>
      <c r="AY318" s="32"/>
    </row>
    <row r="319" spans="1:51" x14ac:dyDescent="0.2">
      <c r="A319" s="144">
        <f t="shared" si="22"/>
        <v>67</v>
      </c>
      <c r="B319" s="84" t="s">
        <v>1624</v>
      </c>
      <c r="C319" s="85" t="s">
        <v>1107</v>
      </c>
      <c r="D319" s="86" t="s">
        <v>2059</v>
      </c>
      <c r="E319" s="87">
        <f t="shared" si="23"/>
        <v>46230</v>
      </c>
      <c r="F319" s="95">
        <f t="shared" ref="F319:F330" si="25">SUM(I319:AR319)</f>
        <v>21</v>
      </c>
      <c r="G319" s="145">
        <f t="shared" si="21"/>
        <v>18</v>
      </c>
      <c r="H319" s="147">
        <f t="shared" si="24"/>
        <v>18</v>
      </c>
      <c r="I319" s="89">
        <v>1</v>
      </c>
      <c r="J319" s="88"/>
      <c r="K319" s="89"/>
      <c r="L319" s="88">
        <v>1</v>
      </c>
      <c r="M319" s="88">
        <v>16</v>
      </c>
      <c r="N319" s="88"/>
      <c r="O319" s="89"/>
      <c r="P319" s="88"/>
      <c r="Q319" s="89"/>
      <c r="R319" s="88"/>
      <c r="S319" s="89"/>
      <c r="T319" s="88"/>
      <c r="U319" s="89">
        <v>3</v>
      </c>
      <c r="V319" s="88"/>
      <c r="W319" s="89"/>
      <c r="X319" s="88"/>
      <c r="Y319" s="89"/>
      <c r="Z319" s="88"/>
      <c r="AA319" s="89"/>
      <c r="AB319" s="88"/>
      <c r="AC319" s="89"/>
      <c r="AD319" s="88"/>
      <c r="AE319" s="89"/>
      <c r="AF319" s="88"/>
      <c r="AG319" s="89"/>
      <c r="AH319" s="88"/>
      <c r="AI319" s="89"/>
      <c r="AJ319" s="88"/>
      <c r="AK319" s="89"/>
      <c r="AL319" s="88"/>
      <c r="AM319" s="89"/>
      <c r="AN319" s="88"/>
      <c r="AO319" s="89"/>
      <c r="AP319" s="88"/>
      <c r="AQ319" s="89"/>
      <c r="AR319" s="88"/>
      <c r="AS319" s="84" t="s">
        <v>1624</v>
      </c>
      <c r="AT319" s="85" t="s">
        <v>1107</v>
      </c>
      <c r="AU319" s="32"/>
      <c r="AV319" s="32"/>
      <c r="AW319" s="32"/>
      <c r="AX319" s="32"/>
      <c r="AY319" s="32"/>
    </row>
    <row r="320" spans="1:51" x14ac:dyDescent="0.2">
      <c r="A320" s="144">
        <f t="shared" si="22"/>
        <v>67</v>
      </c>
      <c r="B320" s="94" t="s">
        <v>1624</v>
      </c>
      <c r="C320" s="90" t="s">
        <v>2060</v>
      </c>
      <c r="D320" s="91" t="s">
        <v>2061</v>
      </c>
      <c r="E320" s="92">
        <f t="shared" si="23"/>
        <v>46850</v>
      </c>
      <c r="F320" s="96">
        <f t="shared" si="25"/>
        <v>21</v>
      </c>
      <c r="G320" s="145">
        <f t="shared" si="21"/>
        <v>18</v>
      </c>
      <c r="H320" s="147">
        <f t="shared" si="24"/>
        <v>18</v>
      </c>
      <c r="I320" s="93">
        <v>1</v>
      </c>
      <c r="J320" s="93"/>
      <c r="K320" s="93"/>
      <c r="L320" s="93">
        <v>1</v>
      </c>
      <c r="M320" s="93">
        <v>16</v>
      </c>
      <c r="N320" s="93"/>
      <c r="O320" s="93"/>
      <c r="P320" s="93"/>
      <c r="Q320" s="93"/>
      <c r="R320" s="93"/>
      <c r="S320" s="93"/>
      <c r="T320" s="93"/>
      <c r="U320" s="93">
        <v>2</v>
      </c>
      <c r="V320" s="93"/>
      <c r="W320" s="93"/>
      <c r="X320" s="93"/>
      <c r="Y320" s="93"/>
      <c r="Z320" s="93">
        <v>1</v>
      </c>
      <c r="AA320" s="93"/>
      <c r="AB320" s="93"/>
      <c r="AC320" s="93"/>
      <c r="AD320" s="93"/>
      <c r="AE320" s="93"/>
      <c r="AF320" s="93"/>
      <c r="AG320" s="93"/>
      <c r="AH320" s="93"/>
      <c r="AI320" s="93"/>
      <c r="AJ320" s="93"/>
      <c r="AK320" s="93"/>
      <c r="AL320" s="93"/>
      <c r="AM320" s="93"/>
      <c r="AN320" s="93"/>
      <c r="AO320" s="93"/>
      <c r="AP320" s="93"/>
      <c r="AQ320" s="93"/>
      <c r="AR320" s="93"/>
      <c r="AS320" s="94" t="s">
        <v>1624</v>
      </c>
      <c r="AT320" s="90" t="s">
        <v>1109</v>
      </c>
      <c r="AU320" s="32"/>
      <c r="AV320" s="32"/>
      <c r="AW320" s="32"/>
      <c r="AX320" s="32"/>
      <c r="AY320" s="32"/>
    </row>
    <row r="321" spans="1:51" x14ac:dyDescent="0.2">
      <c r="A321" s="144">
        <f t="shared" si="22"/>
        <v>67</v>
      </c>
      <c r="B321" s="84" t="s">
        <v>1624</v>
      </c>
      <c r="C321" s="85" t="s">
        <v>2062</v>
      </c>
      <c r="D321" s="86" t="s">
        <v>2270</v>
      </c>
      <c r="E321" s="87">
        <f t="shared" si="23"/>
        <v>44790</v>
      </c>
      <c r="F321" s="95">
        <f t="shared" si="25"/>
        <v>21</v>
      </c>
      <c r="G321" s="145">
        <f t="shared" si="21"/>
        <v>18</v>
      </c>
      <c r="H321" s="147">
        <f t="shared" si="24"/>
        <v>18</v>
      </c>
      <c r="I321" s="89">
        <v>1</v>
      </c>
      <c r="J321" s="88"/>
      <c r="K321" s="89"/>
      <c r="L321" s="88">
        <v>1</v>
      </c>
      <c r="M321" s="88">
        <v>16</v>
      </c>
      <c r="N321" s="88"/>
      <c r="O321" s="89"/>
      <c r="P321" s="88"/>
      <c r="Q321" s="89"/>
      <c r="R321" s="88"/>
      <c r="S321" s="89"/>
      <c r="T321" s="88"/>
      <c r="U321" s="89"/>
      <c r="V321" s="88"/>
      <c r="W321" s="89"/>
      <c r="X321" s="88"/>
      <c r="Y321" s="89"/>
      <c r="Z321" s="88"/>
      <c r="AA321" s="89"/>
      <c r="AB321" s="88"/>
      <c r="AC321" s="89"/>
      <c r="AD321" s="88"/>
      <c r="AE321" s="89"/>
      <c r="AF321" s="88"/>
      <c r="AG321" s="89"/>
      <c r="AH321" s="88"/>
      <c r="AI321" s="89">
        <v>3</v>
      </c>
      <c r="AJ321" s="88"/>
      <c r="AK321" s="89"/>
      <c r="AL321" s="88"/>
      <c r="AM321" s="89"/>
      <c r="AN321" s="88"/>
      <c r="AO321" s="89"/>
      <c r="AP321" s="88"/>
      <c r="AQ321" s="89"/>
      <c r="AR321" s="88"/>
      <c r="AS321" s="84" t="s">
        <v>1624</v>
      </c>
      <c r="AT321" s="85" t="s">
        <v>1110</v>
      </c>
      <c r="AU321" s="32"/>
      <c r="AV321" s="32"/>
      <c r="AW321" s="32"/>
      <c r="AX321" s="32"/>
      <c r="AY321" s="32"/>
    </row>
    <row r="322" spans="1:51" x14ac:dyDescent="0.2">
      <c r="A322" s="144">
        <f t="shared" si="22"/>
        <v>67</v>
      </c>
      <c r="B322" s="94" t="s">
        <v>1624</v>
      </c>
      <c r="C322" s="90" t="s">
        <v>2063</v>
      </c>
      <c r="D322" s="91" t="s">
        <v>2064</v>
      </c>
      <c r="E322" s="92">
        <f t="shared" si="23"/>
        <v>45260</v>
      </c>
      <c r="F322" s="96">
        <f t="shared" si="25"/>
        <v>21</v>
      </c>
      <c r="G322" s="145">
        <f t="shared" si="21"/>
        <v>18</v>
      </c>
      <c r="H322" s="147">
        <f t="shared" si="24"/>
        <v>18</v>
      </c>
      <c r="I322" s="93">
        <v>1</v>
      </c>
      <c r="J322" s="93"/>
      <c r="K322" s="93"/>
      <c r="L322" s="93">
        <v>1</v>
      </c>
      <c r="M322" s="93">
        <v>16</v>
      </c>
      <c r="N322" s="93"/>
      <c r="O322" s="93"/>
      <c r="P322" s="93"/>
      <c r="Q322" s="93"/>
      <c r="R322" s="93"/>
      <c r="S322" s="93"/>
      <c r="T322" s="93"/>
      <c r="U322" s="93"/>
      <c r="V322" s="93"/>
      <c r="W322" s="93"/>
      <c r="X322" s="93"/>
      <c r="Y322" s="93"/>
      <c r="Z322" s="93"/>
      <c r="AA322" s="93"/>
      <c r="AB322" s="93"/>
      <c r="AC322" s="93"/>
      <c r="AD322" s="93"/>
      <c r="AE322" s="93"/>
      <c r="AF322" s="93"/>
      <c r="AG322" s="93"/>
      <c r="AH322" s="93"/>
      <c r="AI322" s="93">
        <v>2</v>
      </c>
      <c r="AJ322" s="93"/>
      <c r="AK322" s="93"/>
      <c r="AL322" s="93"/>
      <c r="AM322" s="93"/>
      <c r="AN322" s="93"/>
      <c r="AO322" s="93"/>
      <c r="AP322" s="93"/>
      <c r="AQ322" s="93"/>
      <c r="AR322" s="93">
        <v>1</v>
      </c>
      <c r="AS322" s="94" t="s">
        <v>1624</v>
      </c>
      <c r="AT322" s="90" t="s">
        <v>1113</v>
      </c>
      <c r="AU322" s="32"/>
      <c r="AV322" s="32"/>
      <c r="AW322" s="32"/>
      <c r="AX322" s="32"/>
      <c r="AY322" s="32"/>
    </row>
    <row r="323" spans="1:51" x14ac:dyDescent="0.2">
      <c r="A323" s="144">
        <f t="shared" si="22"/>
        <v>68</v>
      </c>
      <c r="B323" s="84" t="s">
        <v>1624</v>
      </c>
      <c r="C323" s="85" t="s">
        <v>2065</v>
      </c>
      <c r="D323" s="86" t="s">
        <v>2066</v>
      </c>
      <c r="E323" s="87">
        <f t="shared" si="23"/>
        <v>46250</v>
      </c>
      <c r="F323" s="95">
        <f t="shared" si="25"/>
        <v>21</v>
      </c>
      <c r="G323" s="145">
        <f t="shared" si="21"/>
        <v>18</v>
      </c>
      <c r="H323" s="147">
        <f t="shared" si="24"/>
        <v>18</v>
      </c>
      <c r="I323" s="89">
        <v>1</v>
      </c>
      <c r="J323" s="88"/>
      <c r="K323" s="89"/>
      <c r="L323" s="88"/>
      <c r="M323" s="88">
        <v>17</v>
      </c>
      <c r="N323" s="88"/>
      <c r="O323" s="89"/>
      <c r="P323" s="88"/>
      <c r="Q323" s="89"/>
      <c r="R323" s="88"/>
      <c r="S323" s="89"/>
      <c r="T323" s="88"/>
      <c r="U323" s="89">
        <v>3</v>
      </c>
      <c r="V323" s="88"/>
      <c r="W323" s="89"/>
      <c r="X323" s="88"/>
      <c r="Y323" s="89"/>
      <c r="Z323" s="88"/>
      <c r="AA323" s="89"/>
      <c r="AB323" s="88"/>
      <c r="AC323" s="89"/>
      <c r="AD323" s="88"/>
      <c r="AE323" s="89"/>
      <c r="AF323" s="88"/>
      <c r="AG323" s="89"/>
      <c r="AH323" s="88"/>
      <c r="AI323" s="89"/>
      <c r="AJ323" s="88"/>
      <c r="AK323" s="89"/>
      <c r="AL323" s="88"/>
      <c r="AM323" s="89"/>
      <c r="AN323" s="88"/>
      <c r="AO323" s="89"/>
      <c r="AP323" s="88"/>
      <c r="AQ323" s="89"/>
      <c r="AR323" s="88"/>
      <c r="AS323" s="84" t="s">
        <v>1624</v>
      </c>
      <c r="AT323" s="85" t="s">
        <v>2065</v>
      </c>
      <c r="AU323" s="32"/>
      <c r="AV323" s="32"/>
      <c r="AW323" s="32"/>
      <c r="AX323" s="32"/>
      <c r="AY323" s="32"/>
    </row>
    <row r="324" spans="1:51" x14ac:dyDescent="0.2">
      <c r="A324" s="144">
        <f t="shared" si="22"/>
        <v>68</v>
      </c>
      <c r="B324" s="94" t="s">
        <v>1624</v>
      </c>
      <c r="C324" s="90" t="s">
        <v>2067</v>
      </c>
      <c r="D324" s="91" t="s">
        <v>2068</v>
      </c>
      <c r="E324" s="92">
        <f t="shared" si="23"/>
        <v>46870</v>
      </c>
      <c r="F324" s="96">
        <f t="shared" si="25"/>
        <v>21</v>
      </c>
      <c r="G324" s="145">
        <f t="shared" si="21"/>
        <v>18</v>
      </c>
      <c r="H324" s="147">
        <f t="shared" si="24"/>
        <v>18</v>
      </c>
      <c r="I324" s="93">
        <v>1</v>
      </c>
      <c r="J324" s="93"/>
      <c r="K324" s="93"/>
      <c r="L324" s="93"/>
      <c r="M324" s="93">
        <v>17</v>
      </c>
      <c r="N324" s="93"/>
      <c r="O324" s="93"/>
      <c r="P324" s="93"/>
      <c r="Q324" s="93"/>
      <c r="R324" s="93"/>
      <c r="S324" s="93"/>
      <c r="T324" s="93"/>
      <c r="U324" s="93">
        <v>2</v>
      </c>
      <c r="V324" s="93"/>
      <c r="W324" s="93"/>
      <c r="X324" s="93"/>
      <c r="Y324" s="93"/>
      <c r="Z324" s="93">
        <v>1</v>
      </c>
      <c r="AA324" s="93"/>
      <c r="AB324" s="93"/>
      <c r="AC324" s="93"/>
      <c r="AD324" s="93"/>
      <c r="AE324" s="93"/>
      <c r="AF324" s="93"/>
      <c r="AG324" s="93"/>
      <c r="AH324" s="93"/>
      <c r="AI324" s="93"/>
      <c r="AJ324" s="93"/>
      <c r="AK324" s="93"/>
      <c r="AL324" s="93"/>
      <c r="AM324" s="93"/>
      <c r="AN324" s="93"/>
      <c r="AO324" s="93"/>
      <c r="AP324" s="93"/>
      <c r="AQ324" s="93"/>
      <c r="AR324" s="93"/>
      <c r="AS324" s="94" t="s">
        <v>1624</v>
      </c>
      <c r="AT324" s="90" t="s">
        <v>2069</v>
      </c>
      <c r="AU324" s="32"/>
      <c r="AV324" s="32"/>
      <c r="AW324" s="32"/>
      <c r="AX324" s="32"/>
      <c r="AY324" s="32"/>
    </row>
    <row r="325" spans="1:51" x14ac:dyDescent="0.2">
      <c r="A325" s="144">
        <f t="shared" si="22"/>
        <v>68</v>
      </c>
      <c r="B325" s="84" t="s">
        <v>1624</v>
      </c>
      <c r="C325" s="85" t="s">
        <v>2070</v>
      </c>
      <c r="D325" s="86" t="s">
        <v>2271</v>
      </c>
      <c r="E325" s="87">
        <f t="shared" si="23"/>
        <v>44810</v>
      </c>
      <c r="F325" s="95">
        <f t="shared" si="25"/>
        <v>21</v>
      </c>
      <c r="G325" s="145">
        <f t="shared" si="21"/>
        <v>18</v>
      </c>
      <c r="H325" s="147">
        <f t="shared" si="24"/>
        <v>18</v>
      </c>
      <c r="I325" s="89">
        <v>1</v>
      </c>
      <c r="J325" s="88"/>
      <c r="K325" s="89"/>
      <c r="L325" s="88"/>
      <c r="M325" s="88">
        <v>17</v>
      </c>
      <c r="N325" s="88"/>
      <c r="O325" s="89"/>
      <c r="P325" s="88"/>
      <c r="Q325" s="89"/>
      <c r="R325" s="88"/>
      <c r="S325" s="89"/>
      <c r="T325" s="88"/>
      <c r="U325" s="89"/>
      <c r="V325" s="88"/>
      <c r="W325" s="89"/>
      <c r="X325" s="88"/>
      <c r="Y325" s="89"/>
      <c r="Z325" s="88"/>
      <c r="AA325" s="89"/>
      <c r="AB325" s="88"/>
      <c r="AC325" s="89"/>
      <c r="AD325" s="88"/>
      <c r="AE325" s="89"/>
      <c r="AF325" s="88"/>
      <c r="AG325" s="89"/>
      <c r="AH325" s="88"/>
      <c r="AI325" s="89">
        <v>3</v>
      </c>
      <c r="AJ325" s="88"/>
      <c r="AK325" s="89"/>
      <c r="AL325" s="88"/>
      <c r="AM325" s="89"/>
      <c r="AN325" s="88"/>
      <c r="AO325" s="89"/>
      <c r="AP325" s="88"/>
      <c r="AQ325" s="89"/>
      <c r="AR325" s="88"/>
      <c r="AS325" s="84" t="s">
        <v>1624</v>
      </c>
      <c r="AT325" s="85" t="s">
        <v>2071</v>
      </c>
      <c r="AU325" s="32"/>
      <c r="AV325" s="32"/>
      <c r="AW325" s="32"/>
      <c r="AX325" s="32"/>
      <c r="AY325" s="32"/>
    </row>
    <row r="326" spans="1:51" x14ac:dyDescent="0.2">
      <c r="A326" s="144">
        <f t="shared" si="22"/>
        <v>68</v>
      </c>
      <c r="B326" s="94" t="s">
        <v>1624</v>
      </c>
      <c r="C326" s="90" t="s">
        <v>2072</v>
      </c>
      <c r="D326" s="91" t="s">
        <v>2073</v>
      </c>
      <c r="E326" s="92">
        <f t="shared" si="23"/>
        <v>45280</v>
      </c>
      <c r="F326" s="96">
        <f t="shared" si="25"/>
        <v>21</v>
      </c>
      <c r="G326" s="145">
        <f t="shared" si="21"/>
        <v>18</v>
      </c>
      <c r="H326" s="147">
        <f t="shared" si="24"/>
        <v>18</v>
      </c>
      <c r="I326" s="93">
        <v>1</v>
      </c>
      <c r="J326" s="93"/>
      <c r="K326" s="93"/>
      <c r="L326" s="93"/>
      <c r="M326" s="93">
        <v>17</v>
      </c>
      <c r="N326" s="93"/>
      <c r="O326" s="93"/>
      <c r="P326" s="93"/>
      <c r="Q326" s="93"/>
      <c r="R326" s="93"/>
      <c r="S326" s="93"/>
      <c r="T326" s="93"/>
      <c r="U326" s="93"/>
      <c r="V326" s="93"/>
      <c r="W326" s="93"/>
      <c r="X326" s="93"/>
      <c r="Y326" s="93"/>
      <c r="Z326" s="93"/>
      <c r="AA326" s="93"/>
      <c r="AB326" s="93"/>
      <c r="AC326" s="93"/>
      <c r="AD326" s="93"/>
      <c r="AE326" s="93"/>
      <c r="AF326" s="93"/>
      <c r="AG326" s="93"/>
      <c r="AH326" s="93"/>
      <c r="AI326" s="93">
        <v>2</v>
      </c>
      <c r="AJ326" s="93"/>
      <c r="AK326" s="93"/>
      <c r="AL326" s="93"/>
      <c r="AM326" s="93"/>
      <c r="AN326" s="93"/>
      <c r="AO326" s="93"/>
      <c r="AP326" s="93"/>
      <c r="AQ326" s="93"/>
      <c r="AR326" s="93">
        <v>1</v>
      </c>
      <c r="AS326" s="94" t="s">
        <v>1624</v>
      </c>
      <c r="AT326" s="90" t="s">
        <v>2074</v>
      </c>
      <c r="AU326" s="32"/>
      <c r="AV326" s="32"/>
      <c r="AW326" s="32"/>
      <c r="AX326" s="32"/>
      <c r="AY326" s="32"/>
    </row>
    <row r="327" spans="1:51" x14ac:dyDescent="0.2">
      <c r="A327" s="144">
        <f t="shared" si="22"/>
        <v>69</v>
      </c>
      <c r="B327" s="84" t="s">
        <v>1624</v>
      </c>
      <c r="C327" s="85" t="s">
        <v>1114</v>
      </c>
      <c r="D327" s="86" t="s">
        <v>2075</v>
      </c>
      <c r="E327" s="87">
        <f t="shared" si="23"/>
        <v>46400</v>
      </c>
      <c r="F327" s="95">
        <f t="shared" si="25"/>
        <v>21</v>
      </c>
      <c r="G327" s="145">
        <f t="shared" si="21"/>
        <v>18</v>
      </c>
      <c r="H327" s="147">
        <f t="shared" si="24"/>
        <v>18</v>
      </c>
      <c r="I327" s="89"/>
      <c r="J327" s="88">
        <v>1</v>
      </c>
      <c r="K327" s="89"/>
      <c r="L327" s="88"/>
      <c r="M327" s="88">
        <v>17</v>
      </c>
      <c r="N327" s="88"/>
      <c r="O327" s="89"/>
      <c r="P327" s="88"/>
      <c r="Q327" s="89"/>
      <c r="R327" s="88"/>
      <c r="S327" s="89"/>
      <c r="T327" s="88"/>
      <c r="U327" s="89">
        <v>3</v>
      </c>
      <c r="V327" s="88"/>
      <c r="W327" s="89"/>
      <c r="X327" s="88"/>
      <c r="Y327" s="89"/>
      <c r="Z327" s="88"/>
      <c r="AA327" s="89"/>
      <c r="AB327" s="88"/>
      <c r="AC327" s="89"/>
      <c r="AD327" s="88"/>
      <c r="AE327" s="89"/>
      <c r="AF327" s="88"/>
      <c r="AG327" s="89"/>
      <c r="AH327" s="88"/>
      <c r="AI327" s="89"/>
      <c r="AJ327" s="88"/>
      <c r="AK327" s="89"/>
      <c r="AL327" s="88"/>
      <c r="AM327" s="89"/>
      <c r="AN327" s="88"/>
      <c r="AO327" s="89"/>
      <c r="AP327" s="88"/>
      <c r="AQ327" s="89"/>
      <c r="AR327" s="88"/>
      <c r="AS327" s="84" t="s">
        <v>1624</v>
      </c>
      <c r="AT327" s="85" t="s">
        <v>1114</v>
      </c>
      <c r="AU327" s="32"/>
      <c r="AV327" s="32"/>
      <c r="AW327" s="32"/>
      <c r="AX327" s="32"/>
      <c r="AY327" s="32"/>
    </row>
    <row r="328" spans="1:51" x14ac:dyDescent="0.2">
      <c r="A328" s="144">
        <f t="shared" si="22"/>
        <v>69</v>
      </c>
      <c r="B328" s="94" t="s">
        <v>1624</v>
      </c>
      <c r="C328" s="90" t="s">
        <v>2076</v>
      </c>
      <c r="D328" s="91" t="s">
        <v>2077</v>
      </c>
      <c r="E328" s="92">
        <f t="shared" si="23"/>
        <v>47020</v>
      </c>
      <c r="F328" s="96">
        <f t="shared" si="25"/>
        <v>21</v>
      </c>
      <c r="G328" s="145">
        <f t="shared" si="21"/>
        <v>18</v>
      </c>
      <c r="H328" s="147">
        <f t="shared" si="24"/>
        <v>18</v>
      </c>
      <c r="I328" s="93"/>
      <c r="J328" s="93">
        <v>1</v>
      </c>
      <c r="K328" s="93"/>
      <c r="L328" s="93"/>
      <c r="M328" s="93">
        <v>17</v>
      </c>
      <c r="N328" s="93"/>
      <c r="O328" s="93"/>
      <c r="P328" s="93"/>
      <c r="Q328" s="93"/>
      <c r="R328" s="93"/>
      <c r="S328" s="93"/>
      <c r="T328" s="93"/>
      <c r="U328" s="93">
        <v>2</v>
      </c>
      <c r="V328" s="93"/>
      <c r="W328" s="93"/>
      <c r="X328" s="93"/>
      <c r="Y328" s="93"/>
      <c r="Z328" s="93">
        <v>1</v>
      </c>
      <c r="AA328" s="93"/>
      <c r="AB328" s="93"/>
      <c r="AC328" s="93"/>
      <c r="AD328" s="93"/>
      <c r="AE328" s="93"/>
      <c r="AF328" s="93"/>
      <c r="AG328" s="93"/>
      <c r="AH328" s="93"/>
      <c r="AI328" s="93"/>
      <c r="AJ328" s="93"/>
      <c r="AK328" s="93"/>
      <c r="AL328" s="93"/>
      <c r="AM328" s="93"/>
      <c r="AN328" s="93"/>
      <c r="AO328" s="93"/>
      <c r="AP328" s="93"/>
      <c r="AQ328" s="93"/>
      <c r="AR328" s="93"/>
      <c r="AS328" s="94" t="s">
        <v>1624</v>
      </c>
      <c r="AT328" s="90" t="s">
        <v>1116</v>
      </c>
      <c r="AU328" s="32"/>
      <c r="AV328" s="32"/>
      <c r="AW328" s="32"/>
      <c r="AX328" s="32"/>
      <c r="AY328" s="32"/>
    </row>
    <row r="329" spans="1:51" x14ac:dyDescent="0.2">
      <c r="A329" s="144">
        <f t="shared" si="22"/>
        <v>69</v>
      </c>
      <c r="B329" s="84" t="s">
        <v>1624</v>
      </c>
      <c r="C329" s="85" t="s">
        <v>2078</v>
      </c>
      <c r="D329" s="86" t="s">
        <v>2272</v>
      </c>
      <c r="E329" s="87">
        <f t="shared" si="23"/>
        <v>44960</v>
      </c>
      <c r="F329" s="95">
        <f t="shared" si="25"/>
        <v>21</v>
      </c>
      <c r="G329" s="145">
        <f t="shared" si="21"/>
        <v>18</v>
      </c>
      <c r="H329" s="147">
        <f t="shared" si="24"/>
        <v>18</v>
      </c>
      <c r="I329" s="89"/>
      <c r="J329" s="88">
        <v>1</v>
      </c>
      <c r="K329" s="89"/>
      <c r="L329" s="88"/>
      <c r="M329" s="88">
        <v>17</v>
      </c>
      <c r="N329" s="88"/>
      <c r="O329" s="89"/>
      <c r="P329" s="88"/>
      <c r="Q329" s="89"/>
      <c r="R329" s="88"/>
      <c r="S329" s="89"/>
      <c r="T329" s="88"/>
      <c r="U329" s="89"/>
      <c r="V329" s="88"/>
      <c r="W329" s="89"/>
      <c r="X329" s="88"/>
      <c r="Y329" s="89"/>
      <c r="Z329" s="88"/>
      <c r="AA329" s="89"/>
      <c r="AB329" s="88"/>
      <c r="AC329" s="89"/>
      <c r="AD329" s="88"/>
      <c r="AE329" s="89"/>
      <c r="AF329" s="88"/>
      <c r="AG329" s="89"/>
      <c r="AH329" s="88"/>
      <c r="AI329" s="89">
        <v>3</v>
      </c>
      <c r="AJ329" s="88"/>
      <c r="AK329" s="89"/>
      <c r="AL329" s="88"/>
      <c r="AM329" s="89"/>
      <c r="AN329" s="88"/>
      <c r="AO329" s="89"/>
      <c r="AP329" s="88"/>
      <c r="AQ329" s="89"/>
      <c r="AR329" s="88"/>
      <c r="AS329" s="84" t="s">
        <v>1624</v>
      </c>
      <c r="AT329" s="85" t="s">
        <v>1117</v>
      </c>
      <c r="AU329" s="32"/>
      <c r="AV329" s="32"/>
      <c r="AW329" s="32"/>
      <c r="AX329" s="32"/>
      <c r="AY329" s="32"/>
    </row>
    <row r="330" spans="1:51" x14ac:dyDescent="0.2">
      <c r="A330" s="144">
        <f t="shared" si="22"/>
        <v>69</v>
      </c>
      <c r="B330" s="94" t="s">
        <v>1624</v>
      </c>
      <c r="C330" s="90" t="s">
        <v>2079</v>
      </c>
      <c r="D330" s="91" t="s">
        <v>2080</v>
      </c>
      <c r="E330" s="92">
        <f t="shared" si="23"/>
        <v>45430</v>
      </c>
      <c r="F330" s="96">
        <f t="shared" si="25"/>
        <v>21</v>
      </c>
      <c r="G330" s="145">
        <f t="shared" si="21"/>
        <v>18</v>
      </c>
      <c r="H330" s="147">
        <f t="shared" si="24"/>
        <v>18</v>
      </c>
      <c r="I330" s="93"/>
      <c r="J330" s="93">
        <v>1</v>
      </c>
      <c r="K330" s="93"/>
      <c r="L330" s="93"/>
      <c r="M330" s="93">
        <v>17</v>
      </c>
      <c r="N330" s="93"/>
      <c r="O330" s="93"/>
      <c r="P330" s="93"/>
      <c r="Q330" s="93"/>
      <c r="R330" s="93"/>
      <c r="S330" s="93"/>
      <c r="T330" s="93"/>
      <c r="U330" s="93"/>
      <c r="V330" s="93"/>
      <c r="W330" s="93"/>
      <c r="X330" s="93"/>
      <c r="Y330" s="93"/>
      <c r="Z330" s="93"/>
      <c r="AA330" s="93"/>
      <c r="AB330" s="93"/>
      <c r="AC330" s="93"/>
      <c r="AD330" s="93"/>
      <c r="AE330" s="93"/>
      <c r="AF330" s="93"/>
      <c r="AG330" s="93"/>
      <c r="AH330" s="93"/>
      <c r="AI330" s="93">
        <v>2</v>
      </c>
      <c r="AJ330" s="93"/>
      <c r="AK330" s="93"/>
      <c r="AL330" s="93"/>
      <c r="AM330" s="93"/>
      <c r="AN330" s="93"/>
      <c r="AO330" s="93"/>
      <c r="AP330" s="93"/>
      <c r="AQ330" s="93"/>
      <c r="AR330" s="93">
        <v>1</v>
      </c>
      <c r="AS330" s="94" t="s">
        <v>1624</v>
      </c>
      <c r="AT330" s="90" t="s">
        <v>1120</v>
      </c>
      <c r="AU330" s="32"/>
      <c r="AV330" s="32"/>
      <c r="AW330" s="32"/>
      <c r="AX330" s="32"/>
      <c r="AY330" s="32"/>
    </row>
    <row r="331" spans="1:51" ht="12" x14ac:dyDescent="0.2">
      <c r="A331" s="144"/>
      <c r="B331" s="133" t="s">
        <v>243</v>
      </c>
      <c r="C331" s="64"/>
      <c r="D331" s="59"/>
      <c r="E331" s="60" t="s">
        <v>42</v>
      </c>
      <c r="F331" s="184" t="s">
        <v>61</v>
      </c>
      <c r="G331" s="184" t="s">
        <v>2081</v>
      </c>
      <c r="H331" s="184" t="s">
        <v>2082</v>
      </c>
      <c r="I331" s="66">
        <f>I4</f>
        <v>2950</v>
      </c>
      <c r="J331" s="65">
        <f t="shared" ref="J331:AR331" si="26">J4</f>
        <v>3100</v>
      </c>
      <c r="K331" s="66">
        <f t="shared" si="26"/>
        <v>1950</v>
      </c>
      <c r="L331" s="65">
        <f t="shared" si="26"/>
        <v>1980</v>
      </c>
      <c r="M331" s="66">
        <f t="shared" si="26"/>
        <v>2000</v>
      </c>
      <c r="N331" s="65">
        <f t="shared" si="26"/>
        <v>900</v>
      </c>
      <c r="O331" s="66">
        <f t="shared" si="26"/>
        <v>3750</v>
      </c>
      <c r="P331" s="65">
        <f t="shared" si="26"/>
        <v>4500</v>
      </c>
      <c r="Q331" s="66">
        <f t="shared" si="26"/>
        <v>1460</v>
      </c>
      <c r="R331" s="65">
        <f t="shared" si="26"/>
        <v>1710</v>
      </c>
      <c r="S331" s="66">
        <f t="shared" si="26"/>
        <v>1980</v>
      </c>
      <c r="T331" s="65">
        <f t="shared" si="26"/>
        <v>2610</v>
      </c>
      <c r="U331" s="66">
        <f t="shared" si="26"/>
        <v>3100</v>
      </c>
      <c r="V331" s="65">
        <f t="shared" si="26"/>
        <v>1870</v>
      </c>
      <c r="W331" s="66">
        <f t="shared" si="26"/>
        <v>2200</v>
      </c>
      <c r="X331" s="65">
        <f t="shared" si="26"/>
        <v>2570</v>
      </c>
      <c r="Y331" s="66">
        <f t="shared" si="26"/>
        <v>3180</v>
      </c>
      <c r="Z331" s="65">
        <f t="shared" si="26"/>
        <v>3720</v>
      </c>
      <c r="AA331" s="66">
        <f t="shared" si="26"/>
        <v>2210</v>
      </c>
      <c r="AB331" s="65">
        <f t="shared" si="26"/>
        <v>2520</v>
      </c>
      <c r="AC331" s="66">
        <f t="shared" si="26"/>
        <v>3180</v>
      </c>
      <c r="AD331" s="65">
        <f t="shared" si="26"/>
        <v>3720</v>
      </c>
      <c r="AE331" s="66">
        <f t="shared" si="26"/>
        <v>1090</v>
      </c>
      <c r="AF331" s="65">
        <f t="shared" si="26"/>
        <v>1310</v>
      </c>
      <c r="AG331" s="66">
        <f t="shared" si="26"/>
        <v>1590</v>
      </c>
      <c r="AH331" s="65">
        <f t="shared" si="26"/>
        <v>2190</v>
      </c>
      <c r="AI331" s="66">
        <f t="shared" si="26"/>
        <v>2620</v>
      </c>
      <c r="AJ331" s="65">
        <f t="shared" si="26"/>
        <v>1390</v>
      </c>
      <c r="AK331" s="66">
        <f t="shared" si="26"/>
        <v>1690</v>
      </c>
      <c r="AL331" s="65">
        <f t="shared" si="26"/>
        <v>1990</v>
      </c>
      <c r="AM331" s="66">
        <f t="shared" si="26"/>
        <v>2620</v>
      </c>
      <c r="AN331" s="65">
        <f t="shared" si="26"/>
        <v>3090</v>
      </c>
      <c r="AO331" s="66">
        <f t="shared" si="26"/>
        <v>1620</v>
      </c>
      <c r="AP331" s="65">
        <f t="shared" si="26"/>
        <v>1920</v>
      </c>
      <c r="AQ331" s="66">
        <f t="shared" si="26"/>
        <v>2620</v>
      </c>
      <c r="AR331" s="65">
        <f t="shared" si="26"/>
        <v>3090</v>
      </c>
      <c r="AS331" s="58"/>
      <c r="AT331" s="64"/>
    </row>
    <row r="332" spans="1:51" ht="18" customHeight="1" x14ac:dyDescent="0.25">
      <c r="A332" s="41"/>
      <c r="B332" s="41"/>
      <c r="C332" s="56" t="s">
        <v>359</v>
      </c>
      <c r="D332" s="190" t="s">
        <v>2308</v>
      </c>
      <c r="E332" s="21" t="s">
        <v>1619</v>
      </c>
      <c r="F332" s="184"/>
      <c r="G332" s="184"/>
      <c r="H332" s="184"/>
      <c r="I332" s="183" t="s">
        <v>360</v>
      </c>
      <c r="J332" s="182"/>
      <c r="K332" s="2" t="s">
        <v>847</v>
      </c>
      <c r="L332" s="2"/>
      <c r="M332" s="2"/>
      <c r="N332" s="2"/>
      <c r="O332" s="22"/>
      <c r="P332" s="22"/>
      <c r="Q332" s="182" t="s">
        <v>1620</v>
      </c>
      <c r="R332" s="182"/>
      <c r="S332" s="182"/>
      <c r="T332" s="182"/>
      <c r="U332" s="182"/>
      <c r="V332" s="182" t="s">
        <v>850</v>
      </c>
      <c r="W332" s="182"/>
      <c r="X332" s="182"/>
      <c r="Y332" s="182"/>
      <c r="Z332" s="182"/>
      <c r="AA332" s="182" t="s">
        <v>1623</v>
      </c>
      <c r="AB332" s="182"/>
      <c r="AC332" s="182"/>
      <c r="AD332" s="182"/>
      <c r="AE332" s="182" t="s">
        <v>1621</v>
      </c>
      <c r="AF332" s="182"/>
      <c r="AG332" s="182"/>
      <c r="AH332" s="182"/>
      <c r="AI332" s="182"/>
      <c r="AJ332" s="182" t="s">
        <v>852</v>
      </c>
      <c r="AK332" s="182"/>
      <c r="AL332" s="182"/>
      <c r="AM332" s="182"/>
      <c r="AN332" s="182"/>
      <c r="AO332" s="182" t="s">
        <v>1622</v>
      </c>
      <c r="AP332" s="182"/>
      <c r="AQ332" s="182"/>
      <c r="AR332" s="182"/>
      <c r="AS332" s="41"/>
      <c r="AT332" s="41"/>
    </row>
    <row r="333" spans="1:51" ht="12.75" customHeight="1" x14ac:dyDescent="0.2">
      <c r="C333" s="56"/>
      <c r="D333" s="191"/>
      <c r="E333" s="23"/>
      <c r="F333" s="184"/>
      <c r="G333" s="184"/>
      <c r="H333" s="184"/>
      <c r="I333" s="61">
        <v>0</v>
      </c>
      <c r="J333" s="18">
        <v>1</v>
      </c>
      <c r="K333" s="61">
        <v>2</v>
      </c>
      <c r="L333" s="18">
        <v>3</v>
      </c>
      <c r="M333" s="61">
        <v>4</v>
      </c>
      <c r="N333" s="18" t="s">
        <v>1646</v>
      </c>
      <c r="O333" s="61" t="s">
        <v>1645</v>
      </c>
      <c r="P333" s="18" t="s">
        <v>2147</v>
      </c>
      <c r="Q333" s="61">
        <v>1</v>
      </c>
      <c r="R333" s="18">
        <v>2</v>
      </c>
      <c r="S333" s="61">
        <v>3</v>
      </c>
      <c r="T333" s="18">
        <v>4</v>
      </c>
      <c r="U333" s="61">
        <v>6</v>
      </c>
      <c r="V333" s="18">
        <v>1</v>
      </c>
      <c r="W333" s="61">
        <v>2</v>
      </c>
      <c r="X333" s="18">
        <v>3</v>
      </c>
      <c r="Y333" s="61">
        <v>4</v>
      </c>
      <c r="Z333" s="18">
        <v>6</v>
      </c>
      <c r="AA333" s="61">
        <v>2</v>
      </c>
      <c r="AB333" s="18">
        <v>3</v>
      </c>
      <c r="AC333" s="61">
        <v>4</v>
      </c>
      <c r="AD333" s="18">
        <v>6</v>
      </c>
      <c r="AE333" s="61">
        <v>1</v>
      </c>
      <c r="AF333" s="18">
        <v>2</v>
      </c>
      <c r="AG333" s="61">
        <v>3</v>
      </c>
      <c r="AH333" s="18">
        <v>4</v>
      </c>
      <c r="AI333" s="61">
        <v>6</v>
      </c>
      <c r="AJ333" s="18">
        <v>1</v>
      </c>
      <c r="AK333" s="61">
        <v>2</v>
      </c>
      <c r="AL333" s="18">
        <v>3</v>
      </c>
      <c r="AM333" s="61">
        <v>4</v>
      </c>
      <c r="AN333" s="18">
        <v>6</v>
      </c>
      <c r="AO333" s="61">
        <v>2</v>
      </c>
      <c r="AP333" s="18">
        <v>3</v>
      </c>
      <c r="AQ333" s="61">
        <v>4</v>
      </c>
      <c r="AR333" s="18">
        <v>6</v>
      </c>
      <c r="AT333" s="56"/>
    </row>
    <row r="334" spans="1:51" ht="45.75" customHeight="1" x14ac:dyDescent="0.2">
      <c r="C334" s="57"/>
      <c r="D334" s="191"/>
      <c r="E334" s="24" t="s">
        <v>4</v>
      </c>
      <c r="F334" s="184"/>
      <c r="G334" s="184"/>
      <c r="H334" s="184"/>
      <c r="I334" s="62" t="s">
        <v>1539</v>
      </c>
      <c r="J334" s="25" t="s">
        <v>1540</v>
      </c>
      <c r="K334" s="62" t="s">
        <v>1543</v>
      </c>
      <c r="L334" s="25" t="s">
        <v>1541</v>
      </c>
      <c r="M334" s="62" t="s">
        <v>1546</v>
      </c>
      <c r="N334" s="25" t="s">
        <v>1542</v>
      </c>
      <c r="O334" s="62" t="s">
        <v>1547</v>
      </c>
      <c r="P334" s="25" t="s">
        <v>2146</v>
      </c>
      <c r="Q334" s="62" t="s">
        <v>1552</v>
      </c>
      <c r="R334" s="25" t="s">
        <v>1554</v>
      </c>
      <c r="S334" s="62" t="s">
        <v>1555</v>
      </c>
      <c r="T334" s="25" t="s">
        <v>1556</v>
      </c>
      <c r="U334" s="62" t="s">
        <v>1557</v>
      </c>
      <c r="V334" s="25" t="s">
        <v>1568</v>
      </c>
      <c r="W334" s="62" t="s">
        <v>1569</v>
      </c>
      <c r="X334" s="25" t="s">
        <v>1571</v>
      </c>
      <c r="Y334" s="62" t="s">
        <v>1573</v>
      </c>
      <c r="Z334" s="25" t="s">
        <v>1574</v>
      </c>
      <c r="AA334" s="62" t="s">
        <v>1570</v>
      </c>
      <c r="AB334" s="25" t="s">
        <v>1572</v>
      </c>
      <c r="AC334" s="62" t="s">
        <v>2131</v>
      </c>
      <c r="AD334" s="25" t="s">
        <v>1575</v>
      </c>
      <c r="AE334" s="62" t="s">
        <v>1587</v>
      </c>
      <c r="AF334" s="25" t="s">
        <v>1588</v>
      </c>
      <c r="AG334" s="62" t="s">
        <v>1589</v>
      </c>
      <c r="AH334" s="25" t="s">
        <v>1590</v>
      </c>
      <c r="AI334" s="62" t="s">
        <v>1591</v>
      </c>
      <c r="AJ334" s="25" t="s">
        <v>1608</v>
      </c>
      <c r="AK334" s="62" t="s">
        <v>1609</v>
      </c>
      <c r="AL334" s="25" t="s">
        <v>1611</v>
      </c>
      <c r="AM334" s="62" t="s">
        <v>1613</v>
      </c>
      <c r="AN334" s="25" t="s">
        <v>1614</v>
      </c>
      <c r="AO334" s="62" t="s">
        <v>1610</v>
      </c>
      <c r="AP334" s="25" t="s">
        <v>1612</v>
      </c>
      <c r="AQ334" s="62" t="s">
        <v>2142</v>
      </c>
      <c r="AR334" s="25" t="s">
        <v>1615</v>
      </c>
      <c r="AT334" s="57"/>
    </row>
    <row r="335" spans="1:51" ht="12" x14ac:dyDescent="0.2">
      <c r="D335" s="148"/>
    </row>
  </sheetData>
  <mergeCells count="23">
    <mergeCell ref="A1:A4"/>
    <mergeCell ref="B2:D3"/>
    <mergeCell ref="F331:F334"/>
    <mergeCell ref="G331:G334"/>
    <mergeCell ref="H331:H334"/>
    <mergeCell ref="D332:D334"/>
    <mergeCell ref="I1:J1"/>
    <mergeCell ref="F1:F4"/>
    <mergeCell ref="Q1:U1"/>
    <mergeCell ref="V1:Z1"/>
    <mergeCell ref="I332:J332"/>
    <mergeCell ref="Q332:U332"/>
    <mergeCell ref="V332:Z332"/>
    <mergeCell ref="G1:G4"/>
    <mergeCell ref="H1:H4"/>
    <mergeCell ref="AA332:AD332"/>
    <mergeCell ref="AE332:AI332"/>
    <mergeCell ref="AJ332:AN332"/>
    <mergeCell ref="AO332:AR332"/>
    <mergeCell ref="AA1:AD1"/>
    <mergeCell ref="AE1:AI1"/>
    <mergeCell ref="AJ1:AN1"/>
    <mergeCell ref="AO1:AR1"/>
  </mergeCells>
  <conditionalFormatting sqref="R5:R8">
    <cfRule type="cellIs" dxfId="282" priority="8" stopIfTrue="1" operator="equal">
      <formula>0</formula>
    </cfRule>
  </conditionalFormatting>
  <conditionalFormatting sqref="R10 R17 R19">
    <cfRule type="cellIs" dxfId="281" priority="344" stopIfTrue="1" operator="equal">
      <formula>0</formula>
    </cfRule>
  </conditionalFormatting>
  <conditionalFormatting sqref="R12:R15">
    <cfRule type="cellIs" dxfId="280" priority="7" stopIfTrue="1" operator="equal">
      <formula>0</formula>
    </cfRule>
  </conditionalFormatting>
  <conditionalFormatting sqref="R18:R19 R9 R11 R16">
    <cfRule type="cellIs" dxfId="279" priority="345" stopIfTrue="1" operator="equal">
      <formula>0</formula>
    </cfRule>
  </conditionalFormatting>
  <conditionalFormatting sqref="R21:R24">
    <cfRule type="cellIs" dxfId="278" priority="6" stopIfTrue="1" operator="equal">
      <formula>0</formula>
    </cfRule>
  </conditionalFormatting>
  <conditionalFormatting sqref="R26 R28">
    <cfRule type="cellIs" dxfId="277" priority="336" stopIfTrue="1" operator="equal">
      <formula>0</formula>
    </cfRule>
  </conditionalFormatting>
  <conditionalFormatting sqref="R27:R28 R25">
    <cfRule type="cellIs" dxfId="276" priority="337" stopIfTrue="1" operator="equal">
      <formula>0</formula>
    </cfRule>
  </conditionalFormatting>
  <conditionalFormatting sqref="R30:R33">
    <cfRule type="cellIs" dxfId="275" priority="5" stopIfTrue="1" operator="equal">
      <formula>0</formula>
    </cfRule>
  </conditionalFormatting>
  <conditionalFormatting sqref="R35 R37">
    <cfRule type="cellIs" dxfId="274" priority="334" stopIfTrue="1" operator="equal">
      <formula>0</formula>
    </cfRule>
  </conditionalFormatting>
  <conditionalFormatting sqref="R36:R37 R34">
    <cfRule type="cellIs" dxfId="273" priority="335" stopIfTrue="1" operator="equal">
      <formula>0</formula>
    </cfRule>
  </conditionalFormatting>
  <conditionalFormatting sqref="R39:R42">
    <cfRule type="cellIs" dxfId="272" priority="4" stopIfTrue="1" operator="equal">
      <formula>0</formula>
    </cfRule>
  </conditionalFormatting>
  <conditionalFormatting sqref="R44 R46">
    <cfRule type="cellIs" dxfId="271" priority="332" stopIfTrue="1" operator="equal">
      <formula>0</formula>
    </cfRule>
  </conditionalFormatting>
  <conditionalFormatting sqref="R45:R46 R43">
    <cfRule type="cellIs" dxfId="270" priority="333" stopIfTrue="1" operator="equal">
      <formula>0</formula>
    </cfRule>
  </conditionalFormatting>
  <conditionalFormatting sqref="R48:R51">
    <cfRule type="cellIs" dxfId="269" priority="3" stopIfTrue="1" operator="equal">
      <formula>0</formula>
    </cfRule>
  </conditionalFormatting>
  <conditionalFormatting sqref="R53 R55">
    <cfRule type="cellIs" dxfId="268" priority="330" stopIfTrue="1" operator="equal">
      <formula>0</formula>
    </cfRule>
  </conditionalFormatting>
  <conditionalFormatting sqref="R54:R55 R52">
    <cfRule type="cellIs" dxfId="267" priority="331" stopIfTrue="1" operator="equal">
      <formula>0</formula>
    </cfRule>
  </conditionalFormatting>
  <conditionalFormatting sqref="R57:R60">
    <cfRule type="cellIs" dxfId="266" priority="2" stopIfTrue="1" operator="equal">
      <formula>0</formula>
    </cfRule>
  </conditionalFormatting>
  <conditionalFormatting sqref="R62 R64">
    <cfRule type="cellIs" dxfId="265" priority="328" stopIfTrue="1" operator="equal">
      <formula>0</formula>
    </cfRule>
  </conditionalFormatting>
  <conditionalFormatting sqref="R63:R64 R61">
    <cfRule type="cellIs" dxfId="264" priority="329" stopIfTrue="1" operator="equal">
      <formula>0</formula>
    </cfRule>
  </conditionalFormatting>
  <conditionalFormatting sqref="R66:R69">
    <cfRule type="cellIs" dxfId="263" priority="1" stopIfTrue="1" operator="equal">
      <formula>0</formula>
    </cfRule>
  </conditionalFormatting>
  <conditionalFormatting sqref="R71 R73">
    <cfRule type="cellIs" dxfId="262" priority="326" stopIfTrue="1" operator="equal">
      <formula>0</formula>
    </cfRule>
  </conditionalFormatting>
  <conditionalFormatting sqref="R72:R73 R70">
    <cfRule type="cellIs" dxfId="261" priority="327" stopIfTrue="1" operator="equal">
      <formula>0</formula>
    </cfRule>
  </conditionalFormatting>
  <conditionalFormatting sqref="R75">
    <cfRule type="cellIs" dxfId="260" priority="323" stopIfTrue="1" operator="equal">
      <formula>0</formula>
    </cfRule>
    <cfRule type="cellIs" dxfId="259" priority="322" stopIfTrue="1" operator="equal">
      <formula>0</formula>
    </cfRule>
  </conditionalFormatting>
  <conditionalFormatting sqref="R75:R76">
    <cfRule type="cellIs" dxfId="258" priority="324" stopIfTrue="1" operator="equal">
      <formula>0</formula>
    </cfRule>
  </conditionalFormatting>
  <conditionalFormatting sqref="R77">
    <cfRule type="cellIs" dxfId="257" priority="325" stopIfTrue="1" operator="equal">
      <formula>0</formula>
    </cfRule>
    <cfRule type="cellIs" dxfId="256" priority="321" stopIfTrue="1" operator="equal">
      <formula>0</formula>
    </cfRule>
  </conditionalFormatting>
  <conditionalFormatting sqref="R79">
    <cfRule type="cellIs" dxfId="255" priority="317" stopIfTrue="1" operator="equal">
      <formula>0</formula>
    </cfRule>
    <cfRule type="cellIs" dxfId="254" priority="318" stopIfTrue="1" operator="equal">
      <formula>0</formula>
    </cfRule>
  </conditionalFormatting>
  <conditionalFormatting sqref="R79:R80">
    <cfRule type="cellIs" dxfId="253" priority="319" stopIfTrue="1" operator="equal">
      <formula>0</formula>
    </cfRule>
  </conditionalFormatting>
  <conditionalFormatting sqref="R81">
    <cfRule type="cellIs" dxfId="252" priority="316" stopIfTrue="1" operator="equal">
      <formula>0</formula>
    </cfRule>
    <cfRule type="cellIs" dxfId="251" priority="320" stopIfTrue="1" operator="equal">
      <formula>0</formula>
    </cfRule>
  </conditionalFormatting>
  <conditionalFormatting sqref="R83">
    <cfRule type="cellIs" dxfId="250" priority="312" stopIfTrue="1" operator="equal">
      <formula>0</formula>
    </cfRule>
    <cfRule type="cellIs" dxfId="249" priority="313" stopIfTrue="1" operator="equal">
      <formula>0</formula>
    </cfRule>
  </conditionalFormatting>
  <conditionalFormatting sqref="R83:R84">
    <cfRule type="cellIs" dxfId="248" priority="314" stopIfTrue="1" operator="equal">
      <formula>0</formula>
    </cfRule>
  </conditionalFormatting>
  <conditionalFormatting sqref="R85">
    <cfRule type="cellIs" dxfId="247" priority="311" stopIfTrue="1" operator="equal">
      <formula>0</formula>
    </cfRule>
    <cfRule type="cellIs" dxfId="246" priority="315" stopIfTrue="1" operator="equal">
      <formula>0</formula>
    </cfRule>
  </conditionalFormatting>
  <conditionalFormatting sqref="R87">
    <cfRule type="cellIs" dxfId="245" priority="310" stopIfTrue="1" operator="equal">
      <formula>0</formula>
    </cfRule>
  </conditionalFormatting>
  <conditionalFormatting sqref="R89 R91">
    <cfRule type="cellIs" dxfId="244" priority="308" stopIfTrue="1" operator="equal">
      <formula>0</formula>
    </cfRule>
  </conditionalFormatting>
  <conditionalFormatting sqref="R90:R91 R88">
    <cfRule type="cellIs" dxfId="243" priority="309" stopIfTrue="1" operator="equal">
      <formula>0</formula>
    </cfRule>
  </conditionalFormatting>
  <conditionalFormatting sqref="R93">
    <cfRule type="cellIs" dxfId="242" priority="307" stopIfTrue="1" operator="equal">
      <formula>0</formula>
    </cfRule>
  </conditionalFormatting>
  <conditionalFormatting sqref="R95 R97">
    <cfRule type="cellIs" dxfId="241" priority="305" stopIfTrue="1" operator="equal">
      <formula>0</formula>
    </cfRule>
  </conditionalFormatting>
  <conditionalFormatting sqref="R96:R97 R94">
    <cfRule type="cellIs" dxfId="240" priority="306" stopIfTrue="1" operator="equal">
      <formula>0</formula>
    </cfRule>
  </conditionalFormatting>
  <conditionalFormatting sqref="R99">
    <cfRule type="cellIs" dxfId="239" priority="304" stopIfTrue="1" operator="equal">
      <formula>0</formula>
    </cfRule>
  </conditionalFormatting>
  <conditionalFormatting sqref="R101 R103">
    <cfRule type="cellIs" dxfId="238" priority="302" stopIfTrue="1" operator="equal">
      <formula>0</formula>
    </cfRule>
  </conditionalFormatting>
  <conditionalFormatting sqref="R102:R103 R100">
    <cfRule type="cellIs" dxfId="237" priority="303" stopIfTrue="1" operator="equal">
      <formula>0</formula>
    </cfRule>
  </conditionalFormatting>
  <conditionalFormatting sqref="R105">
    <cfRule type="cellIs" dxfId="236" priority="301" stopIfTrue="1" operator="equal">
      <formula>0</formula>
    </cfRule>
  </conditionalFormatting>
  <conditionalFormatting sqref="R107 R109">
    <cfRule type="cellIs" dxfId="235" priority="299" stopIfTrue="1" operator="equal">
      <formula>0</formula>
    </cfRule>
  </conditionalFormatting>
  <conditionalFormatting sqref="R108:R109 R106">
    <cfRule type="cellIs" dxfId="234" priority="300" stopIfTrue="1" operator="equal">
      <formula>0</formula>
    </cfRule>
  </conditionalFormatting>
  <conditionalFormatting sqref="R111">
    <cfRule type="cellIs" dxfId="233" priority="298" stopIfTrue="1" operator="equal">
      <formula>0</formula>
    </cfRule>
  </conditionalFormatting>
  <conditionalFormatting sqref="R113 R115">
    <cfRule type="cellIs" dxfId="232" priority="296" stopIfTrue="1" operator="equal">
      <formula>0</formula>
    </cfRule>
  </conditionalFormatting>
  <conditionalFormatting sqref="R114:R115 R112">
    <cfRule type="cellIs" dxfId="231" priority="297" stopIfTrue="1" operator="equal">
      <formula>0</formula>
    </cfRule>
  </conditionalFormatting>
  <conditionalFormatting sqref="R117">
    <cfRule type="cellIs" dxfId="230" priority="295" stopIfTrue="1" operator="equal">
      <formula>0</formula>
    </cfRule>
  </conditionalFormatting>
  <conditionalFormatting sqref="R119 R121">
    <cfRule type="cellIs" dxfId="229" priority="293" stopIfTrue="1" operator="equal">
      <formula>0</formula>
    </cfRule>
  </conditionalFormatting>
  <conditionalFormatting sqref="R120:R121 R118">
    <cfRule type="cellIs" dxfId="228" priority="294" stopIfTrue="1" operator="equal">
      <formula>0</formula>
    </cfRule>
  </conditionalFormatting>
  <conditionalFormatting sqref="R123">
    <cfRule type="cellIs" dxfId="227" priority="292" stopIfTrue="1" operator="equal">
      <formula>0</formula>
    </cfRule>
  </conditionalFormatting>
  <conditionalFormatting sqref="R125 R127">
    <cfRule type="cellIs" dxfId="226" priority="290" stopIfTrue="1" operator="equal">
      <formula>0</formula>
    </cfRule>
  </conditionalFormatting>
  <conditionalFormatting sqref="R126:R127 R124">
    <cfRule type="cellIs" dxfId="225" priority="291" stopIfTrue="1" operator="equal">
      <formula>0</formula>
    </cfRule>
  </conditionalFormatting>
  <conditionalFormatting sqref="R129">
    <cfRule type="cellIs" dxfId="224" priority="289" stopIfTrue="1" operator="equal">
      <formula>0</formula>
    </cfRule>
  </conditionalFormatting>
  <conditionalFormatting sqref="R131 R133">
    <cfRule type="cellIs" dxfId="223" priority="287" stopIfTrue="1" operator="equal">
      <formula>0</formula>
    </cfRule>
  </conditionalFormatting>
  <conditionalFormatting sqref="R132:R133 R130">
    <cfRule type="cellIs" dxfId="222" priority="288" stopIfTrue="1" operator="equal">
      <formula>0</formula>
    </cfRule>
  </conditionalFormatting>
  <conditionalFormatting sqref="R135">
    <cfRule type="cellIs" dxfId="221" priority="286" stopIfTrue="1" operator="equal">
      <formula>0</formula>
    </cfRule>
  </conditionalFormatting>
  <conditionalFormatting sqref="R137 R139">
    <cfRule type="cellIs" dxfId="220" priority="284" stopIfTrue="1" operator="equal">
      <formula>0</formula>
    </cfRule>
  </conditionalFormatting>
  <conditionalFormatting sqref="R138:R139 R136">
    <cfRule type="cellIs" dxfId="219" priority="285" stopIfTrue="1" operator="equal">
      <formula>0</formula>
    </cfRule>
  </conditionalFormatting>
  <conditionalFormatting sqref="R141">
    <cfRule type="cellIs" dxfId="218" priority="283" stopIfTrue="1" operator="equal">
      <formula>0</formula>
    </cfRule>
  </conditionalFormatting>
  <conditionalFormatting sqref="R143 R145">
    <cfRule type="cellIs" dxfId="217" priority="281" stopIfTrue="1" operator="equal">
      <formula>0</formula>
    </cfRule>
  </conditionalFormatting>
  <conditionalFormatting sqref="R144:R145 R142">
    <cfRule type="cellIs" dxfId="216" priority="282" stopIfTrue="1" operator="equal">
      <formula>0</formula>
    </cfRule>
  </conditionalFormatting>
  <conditionalFormatting sqref="R147">
    <cfRule type="cellIs" dxfId="215" priority="280" stopIfTrue="1" operator="equal">
      <formula>0</formula>
    </cfRule>
  </conditionalFormatting>
  <conditionalFormatting sqref="R149 R151">
    <cfRule type="cellIs" dxfId="214" priority="278" stopIfTrue="1" operator="equal">
      <formula>0</formula>
    </cfRule>
  </conditionalFormatting>
  <conditionalFormatting sqref="R150:R151 R148">
    <cfRule type="cellIs" dxfId="213" priority="279" stopIfTrue="1" operator="equal">
      <formula>0</formula>
    </cfRule>
  </conditionalFormatting>
  <conditionalFormatting sqref="R153">
    <cfRule type="cellIs" dxfId="212" priority="277" stopIfTrue="1" operator="equal">
      <formula>0</formula>
    </cfRule>
  </conditionalFormatting>
  <conditionalFormatting sqref="R155 R157">
    <cfRule type="cellIs" dxfId="211" priority="275" stopIfTrue="1" operator="equal">
      <formula>0</formula>
    </cfRule>
  </conditionalFormatting>
  <conditionalFormatting sqref="R156:R157 R154">
    <cfRule type="cellIs" dxfId="210" priority="276" stopIfTrue="1" operator="equal">
      <formula>0</formula>
    </cfRule>
  </conditionalFormatting>
  <conditionalFormatting sqref="R159">
    <cfRule type="cellIs" dxfId="209" priority="274" stopIfTrue="1" operator="equal">
      <formula>0</formula>
    </cfRule>
  </conditionalFormatting>
  <conditionalFormatting sqref="R161 R163">
    <cfRule type="cellIs" dxfId="208" priority="272" stopIfTrue="1" operator="equal">
      <formula>0</formula>
    </cfRule>
  </conditionalFormatting>
  <conditionalFormatting sqref="R162:R163 R160">
    <cfRule type="cellIs" dxfId="207" priority="273" stopIfTrue="1" operator="equal">
      <formula>0</formula>
    </cfRule>
  </conditionalFormatting>
  <conditionalFormatting sqref="R165">
    <cfRule type="cellIs" dxfId="206" priority="271" stopIfTrue="1" operator="equal">
      <formula>0</formula>
    </cfRule>
  </conditionalFormatting>
  <conditionalFormatting sqref="R167 R169">
    <cfRule type="cellIs" dxfId="205" priority="269" stopIfTrue="1" operator="equal">
      <formula>0</formula>
    </cfRule>
  </conditionalFormatting>
  <conditionalFormatting sqref="R168:R169 R166">
    <cfRule type="cellIs" dxfId="204" priority="270" stopIfTrue="1" operator="equal">
      <formula>0</formula>
    </cfRule>
  </conditionalFormatting>
  <conditionalFormatting sqref="R171">
    <cfRule type="cellIs" dxfId="203" priority="267" stopIfTrue="1" operator="equal">
      <formula>0</formula>
    </cfRule>
    <cfRule type="cellIs" dxfId="202" priority="265" stopIfTrue="1" operator="equal">
      <formula>0</formula>
    </cfRule>
    <cfRule type="cellIs" dxfId="201" priority="266" stopIfTrue="1" operator="equal">
      <formula>0</formula>
    </cfRule>
  </conditionalFormatting>
  <conditionalFormatting sqref="R173">
    <cfRule type="cellIs" dxfId="200" priority="264" stopIfTrue="1" operator="equal">
      <formula>0</formula>
    </cfRule>
    <cfRule type="cellIs" dxfId="199" priority="268" stopIfTrue="1" operator="equal">
      <formula>0</formula>
    </cfRule>
  </conditionalFormatting>
  <conditionalFormatting sqref="R175">
    <cfRule type="cellIs" dxfId="198" priority="260" stopIfTrue="1" operator="equal">
      <formula>0</formula>
    </cfRule>
    <cfRule type="cellIs" dxfId="197" priority="262" stopIfTrue="1" operator="equal">
      <formula>0</formula>
    </cfRule>
    <cfRule type="cellIs" dxfId="196" priority="261" stopIfTrue="1" operator="equal">
      <formula>0</formula>
    </cfRule>
  </conditionalFormatting>
  <conditionalFormatting sqref="R177">
    <cfRule type="cellIs" dxfId="195" priority="259" stopIfTrue="1" operator="equal">
      <formula>0</formula>
    </cfRule>
    <cfRule type="cellIs" dxfId="194" priority="263" stopIfTrue="1" operator="equal">
      <formula>0</formula>
    </cfRule>
  </conditionalFormatting>
  <conditionalFormatting sqref="R179">
    <cfRule type="cellIs" dxfId="193" priority="255" stopIfTrue="1" operator="equal">
      <formula>0</formula>
    </cfRule>
    <cfRule type="cellIs" dxfId="192" priority="256" stopIfTrue="1" operator="equal">
      <formula>0</formula>
    </cfRule>
    <cfRule type="cellIs" dxfId="191" priority="257" stopIfTrue="1" operator="equal">
      <formula>0</formula>
    </cfRule>
  </conditionalFormatting>
  <conditionalFormatting sqref="R181">
    <cfRule type="cellIs" dxfId="190" priority="254" stopIfTrue="1" operator="equal">
      <formula>0</formula>
    </cfRule>
    <cfRule type="cellIs" dxfId="189" priority="258" stopIfTrue="1" operator="equal">
      <formula>0</formula>
    </cfRule>
  </conditionalFormatting>
  <conditionalFormatting sqref="R183">
    <cfRule type="cellIs" dxfId="188" priority="252" stopIfTrue="1" operator="equal">
      <formula>0</formula>
    </cfRule>
    <cfRule type="cellIs" dxfId="187" priority="251" stopIfTrue="1" operator="equal">
      <formula>0</formula>
    </cfRule>
    <cfRule type="cellIs" dxfId="186" priority="250" stopIfTrue="1" operator="equal">
      <formula>0</formula>
    </cfRule>
  </conditionalFormatting>
  <conditionalFormatting sqref="R185">
    <cfRule type="cellIs" dxfId="185" priority="253" stopIfTrue="1" operator="equal">
      <formula>0</formula>
    </cfRule>
    <cfRule type="cellIs" dxfId="184" priority="249" stopIfTrue="1" operator="equal">
      <formula>0</formula>
    </cfRule>
  </conditionalFormatting>
  <conditionalFormatting sqref="R187">
    <cfRule type="cellIs" dxfId="183" priority="248" stopIfTrue="1" operator="equal">
      <formula>0</formula>
    </cfRule>
  </conditionalFormatting>
  <conditionalFormatting sqref="R189 R191">
    <cfRule type="cellIs" dxfId="182" priority="246" stopIfTrue="1" operator="equal">
      <formula>0</formula>
    </cfRule>
  </conditionalFormatting>
  <conditionalFormatting sqref="R190:R191 R188">
    <cfRule type="cellIs" dxfId="181" priority="247" stopIfTrue="1" operator="equal">
      <formula>0</formula>
    </cfRule>
  </conditionalFormatting>
  <conditionalFormatting sqref="R193">
    <cfRule type="cellIs" dxfId="180" priority="245" stopIfTrue="1" operator="equal">
      <formula>0</formula>
    </cfRule>
  </conditionalFormatting>
  <conditionalFormatting sqref="R195 R197">
    <cfRule type="cellIs" dxfId="179" priority="243" stopIfTrue="1" operator="equal">
      <formula>0</formula>
    </cfRule>
  </conditionalFormatting>
  <conditionalFormatting sqref="R196:R197 R194">
    <cfRule type="cellIs" dxfId="178" priority="244" stopIfTrue="1" operator="equal">
      <formula>0</formula>
    </cfRule>
  </conditionalFormatting>
  <conditionalFormatting sqref="R199">
    <cfRule type="cellIs" dxfId="177" priority="242" stopIfTrue="1" operator="equal">
      <formula>0</formula>
    </cfRule>
  </conditionalFormatting>
  <conditionalFormatting sqref="R201 R203">
    <cfRule type="cellIs" dxfId="176" priority="240" stopIfTrue="1" operator="equal">
      <formula>0</formula>
    </cfRule>
  </conditionalFormatting>
  <conditionalFormatting sqref="R202:R203 R200">
    <cfRule type="cellIs" dxfId="175" priority="241" stopIfTrue="1" operator="equal">
      <formula>0</formula>
    </cfRule>
  </conditionalFormatting>
  <conditionalFormatting sqref="R205">
    <cfRule type="cellIs" dxfId="174" priority="239" stopIfTrue="1" operator="equal">
      <formula>0</formula>
    </cfRule>
  </conditionalFormatting>
  <conditionalFormatting sqref="R207 R209">
    <cfRule type="cellIs" dxfId="173" priority="237" stopIfTrue="1" operator="equal">
      <formula>0</formula>
    </cfRule>
  </conditionalFormatting>
  <conditionalFormatting sqref="R208:R209 R206">
    <cfRule type="cellIs" dxfId="172" priority="238" stopIfTrue="1" operator="equal">
      <formula>0</formula>
    </cfRule>
  </conditionalFormatting>
  <conditionalFormatting sqref="R211">
    <cfRule type="cellIs" dxfId="171" priority="235" stopIfTrue="1" operator="equal">
      <formula>0</formula>
    </cfRule>
    <cfRule type="cellIs" dxfId="170" priority="233" stopIfTrue="1" operator="equal">
      <formula>0</formula>
    </cfRule>
    <cfRule type="cellIs" dxfId="169" priority="234" stopIfTrue="1" operator="equal">
      <formula>0</formula>
    </cfRule>
  </conditionalFormatting>
  <conditionalFormatting sqref="R213">
    <cfRule type="cellIs" dxfId="168" priority="232" stopIfTrue="1" operator="equal">
      <formula>0</formula>
    </cfRule>
    <cfRule type="cellIs" dxfId="167" priority="236" stopIfTrue="1" operator="equal">
      <formula>0</formula>
    </cfRule>
  </conditionalFormatting>
  <conditionalFormatting sqref="R215">
    <cfRule type="cellIs" dxfId="166" priority="230" stopIfTrue="1" operator="equal">
      <formula>0</formula>
    </cfRule>
    <cfRule type="cellIs" dxfId="165" priority="229" stopIfTrue="1" operator="equal">
      <formula>0</formula>
    </cfRule>
    <cfRule type="cellIs" dxfId="164" priority="228" stopIfTrue="1" operator="equal">
      <formula>0</formula>
    </cfRule>
  </conditionalFormatting>
  <conditionalFormatting sqref="R217">
    <cfRule type="cellIs" dxfId="163" priority="231" stopIfTrue="1" operator="equal">
      <formula>0</formula>
    </cfRule>
    <cfRule type="cellIs" dxfId="162" priority="227" stopIfTrue="1" operator="equal">
      <formula>0</formula>
    </cfRule>
  </conditionalFormatting>
  <conditionalFormatting sqref="R219">
    <cfRule type="cellIs" dxfId="161" priority="225" stopIfTrue="1" operator="equal">
      <formula>0</formula>
    </cfRule>
    <cfRule type="cellIs" dxfId="160" priority="224" stopIfTrue="1" operator="equal">
      <formula>0</formula>
    </cfRule>
    <cfRule type="cellIs" dxfId="159" priority="223" stopIfTrue="1" operator="equal">
      <formula>0</formula>
    </cfRule>
  </conditionalFormatting>
  <conditionalFormatting sqref="R221">
    <cfRule type="cellIs" dxfId="158" priority="222" stopIfTrue="1" operator="equal">
      <formula>0</formula>
    </cfRule>
    <cfRule type="cellIs" dxfId="157" priority="226" stopIfTrue="1" operator="equal">
      <formula>0</formula>
    </cfRule>
  </conditionalFormatting>
  <conditionalFormatting sqref="R223">
    <cfRule type="cellIs" dxfId="156" priority="220" stopIfTrue="1" operator="equal">
      <formula>0</formula>
    </cfRule>
    <cfRule type="cellIs" dxfId="155" priority="219" stopIfTrue="1" operator="equal">
      <formula>0</formula>
    </cfRule>
    <cfRule type="cellIs" dxfId="154" priority="218" stopIfTrue="1" operator="equal">
      <formula>0</formula>
    </cfRule>
  </conditionalFormatting>
  <conditionalFormatting sqref="R225">
    <cfRule type="cellIs" dxfId="153" priority="217" stopIfTrue="1" operator="equal">
      <formula>0</formula>
    </cfRule>
    <cfRule type="cellIs" dxfId="152" priority="221" stopIfTrue="1" operator="equal">
      <formula>0</formula>
    </cfRule>
  </conditionalFormatting>
  <conditionalFormatting sqref="R227">
    <cfRule type="cellIs" dxfId="151" priority="215" stopIfTrue="1" operator="equal">
      <formula>0</formula>
    </cfRule>
    <cfRule type="cellIs" dxfId="150" priority="214" stopIfTrue="1" operator="equal">
      <formula>0</formula>
    </cfRule>
    <cfRule type="cellIs" dxfId="149" priority="213" stopIfTrue="1" operator="equal">
      <formula>0</formula>
    </cfRule>
  </conditionalFormatting>
  <conditionalFormatting sqref="R229">
    <cfRule type="cellIs" dxfId="148" priority="216" stopIfTrue="1" operator="equal">
      <formula>0</formula>
    </cfRule>
    <cfRule type="cellIs" dxfId="147" priority="212" stopIfTrue="1" operator="equal">
      <formula>0</formula>
    </cfRule>
  </conditionalFormatting>
  <conditionalFormatting sqref="R231">
    <cfRule type="cellIs" dxfId="146" priority="210" stopIfTrue="1" operator="equal">
      <formula>0</formula>
    </cfRule>
    <cfRule type="cellIs" dxfId="145" priority="209" stopIfTrue="1" operator="equal">
      <formula>0</formula>
    </cfRule>
    <cfRule type="cellIs" dxfId="144" priority="208" stopIfTrue="1" operator="equal">
      <formula>0</formula>
    </cfRule>
  </conditionalFormatting>
  <conditionalFormatting sqref="R233">
    <cfRule type="cellIs" dxfId="143" priority="211" stopIfTrue="1" operator="equal">
      <formula>0</formula>
    </cfRule>
    <cfRule type="cellIs" dxfId="142" priority="207" stopIfTrue="1" operator="equal">
      <formula>0</formula>
    </cfRule>
  </conditionalFormatting>
  <conditionalFormatting sqref="R235">
    <cfRule type="cellIs" dxfId="141" priority="203" stopIfTrue="1" operator="equal">
      <formula>0</formula>
    </cfRule>
    <cfRule type="cellIs" dxfId="140" priority="204" stopIfTrue="1" operator="equal">
      <formula>0</formula>
    </cfRule>
    <cfRule type="cellIs" dxfId="139" priority="205" stopIfTrue="1" operator="equal">
      <formula>0</formula>
    </cfRule>
  </conditionalFormatting>
  <conditionalFormatting sqref="R237">
    <cfRule type="cellIs" dxfId="138" priority="206" stopIfTrue="1" operator="equal">
      <formula>0</formula>
    </cfRule>
    <cfRule type="cellIs" dxfId="137" priority="202" stopIfTrue="1" operator="equal">
      <formula>0</formula>
    </cfRule>
  </conditionalFormatting>
  <conditionalFormatting sqref="R239">
    <cfRule type="cellIs" dxfId="136" priority="200" stopIfTrue="1" operator="equal">
      <formula>0</formula>
    </cfRule>
    <cfRule type="cellIs" dxfId="135" priority="198" stopIfTrue="1" operator="equal">
      <formula>0</formula>
    </cfRule>
    <cfRule type="cellIs" dxfId="134" priority="199" stopIfTrue="1" operator="equal">
      <formula>0</formula>
    </cfRule>
  </conditionalFormatting>
  <conditionalFormatting sqref="R241">
    <cfRule type="cellIs" dxfId="133" priority="201" stopIfTrue="1" operator="equal">
      <formula>0</formula>
    </cfRule>
    <cfRule type="cellIs" dxfId="132" priority="197" stopIfTrue="1" operator="equal">
      <formula>0</formula>
    </cfRule>
  </conditionalFormatting>
  <conditionalFormatting sqref="R243">
    <cfRule type="cellIs" dxfId="131" priority="194" stopIfTrue="1" operator="equal">
      <formula>0</formula>
    </cfRule>
    <cfRule type="cellIs" dxfId="130" priority="193" stopIfTrue="1" operator="equal">
      <formula>0</formula>
    </cfRule>
    <cfRule type="cellIs" dxfId="129" priority="195" stopIfTrue="1" operator="equal">
      <formula>0</formula>
    </cfRule>
  </conditionalFormatting>
  <conditionalFormatting sqref="R245">
    <cfRule type="cellIs" dxfId="128" priority="192" stopIfTrue="1" operator="equal">
      <formula>0</formula>
    </cfRule>
    <cfRule type="cellIs" dxfId="127" priority="196" stopIfTrue="1" operator="equal">
      <formula>0</formula>
    </cfRule>
  </conditionalFormatting>
  <conditionalFormatting sqref="R247">
    <cfRule type="cellIs" dxfId="126" priority="155" stopIfTrue="1" operator="equal">
      <formula>0</formula>
    </cfRule>
    <cfRule type="cellIs" dxfId="125" priority="154" stopIfTrue="1" operator="equal">
      <formula>0</formula>
    </cfRule>
    <cfRule type="cellIs" dxfId="124" priority="153" stopIfTrue="1" operator="equal">
      <formula>0</formula>
    </cfRule>
  </conditionalFormatting>
  <conditionalFormatting sqref="R249">
    <cfRule type="cellIs" dxfId="123" priority="156" stopIfTrue="1" operator="equal">
      <formula>0</formula>
    </cfRule>
    <cfRule type="cellIs" dxfId="122" priority="152" stopIfTrue="1" operator="equal">
      <formula>0</formula>
    </cfRule>
  </conditionalFormatting>
  <conditionalFormatting sqref="R251">
    <cfRule type="cellIs" dxfId="121" priority="150" stopIfTrue="1" operator="equal">
      <formula>0</formula>
    </cfRule>
    <cfRule type="cellIs" dxfId="120" priority="149" stopIfTrue="1" operator="equal">
      <formula>0</formula>
    </cfRule>
    <cfRule type="cellIs" dxfId="119" priority="148" stopIfTrue="1" operator="equal">
      <formula>0</formula>
    </cfRule>
  </conditionalFormatting>
  <conditionalFormatting sqref="R253">
    <cfRule type="cellIs" dxfId="118" priority="147" stopIfTrue="1" operator="equal">
      <formula>0</formula>
    </cfRule>
    <cfRule type="cellIs" dxfId="117" priority="151" stopIfTrue="1" operator="equal">
      <formula>0</formula>
    </cfRule>
  </conditionalFormatting>
  <conditionalFormatting sqref="R255">
    <cfRule type="cellIs" dxfId="116" priority="145" stopIfTrue="1" operator="equal">
      <formula>0</formula>
    </cfRule>
    <cfRule type="cellIs" dxfId="115" priority="144" stopIfTrue="1" operator="equal">
      <formula>0</formula>
    </cfRule>
    <cfRule type="cellIs" dxfId="114" priority="143" stopIfTrue="1" operator="equal">
      <formula>0</formula>
    </cfRule>
  </conditionalFormatting>
  <conditionalFormatting sqref="R257">
    <cfRule type="cellIs" dxfId="113" priority="146" stopIfTrue="1" operator="equal">
      <formula>0</formula>
    </cfRule>
    <cfRule type="cellIs" dxfId="112" priority="142" stopIfTrue="1" operator="equal">
      <formula>0</formula>
    </cfRule>
  </conditionalFormatting>
  <conditionalFormatting sqref="R259">
    <cfRule type="cellIs" dxfId="111" priority="140" stopIfTrue="1" operator="equal">
      <formula>0</formula>
    </cfRule>
    <cfRule type="cellIs" dxfId="110" priority="139" stopIfTrue="1" operator="equal">
      <formula>0</formula>
    </cfRule>
    <cfRule type="cellIs" dxfId="109" priority="138" stopIfTrue="1" operator="equal">
      <formula>0</formula>
    </cfRule>
  </conditionalFormatting>
  <conditionalFormatting sqref="R261">
    <cfRule type="cellIs" dxfId="108" priority="141" stopIfTrue="1" operator="equal">
      <formula>0</formula>
    </cfRule>
    <cfRule type="cellIs" dxfId="107" priority="137" stopIfTrue="1" operator="equal">
      <formula>0</formula>
    </cfRule>
  </conditionalFormatting>
  <conditionalFormatting sqref="R263">
    <cfRule type="cellIs" dxfId="106" priority="133" stopIfTrue="1" operator="equal">
      <formula>0</formula>
    </cfRule>
    <cfRule type="cellIs" dxfId="105" priority="134" stopIfTrue="1" operator="equal">
      <formula>0</formula>
    </cfRule>
    <cfRule type="cellIs" dxfId="104" priority="135" stopIfTrue="1" operator="equal">
      <formula>0</formula>
    </cfRule>
  </conditionalFormatting>
  <conditionalFormatting sqref="R265">
    <cfRule type="cellIs" dxfId="103" priority="136" stopIfTrue="1" operator="equal">
      <formula>0</formula>
    </cfRule>
    <cfRule type="cellIs" dxfId="102" priority="132" stopIfTrue="1" operator="equal">
      <formula>0</formula>
    </cfRule>
  </conditionalFormatting>
  <conditionalFormatting sqref="R267">
    <cfRule type="cellIs" dxfId="101" priority="128" stopIfTrue="1" operator="equal">
      <formula>0</formula>
    </cfRule>
    <cfRule type="cellIs" dxfId="100" priority="129" stopIfTrue="1" operator="equal">
      <formula>0</formula>
    </cfRule>
    <cfRule type="cellIs" dxfId="99" priority="130" stopIfTrue="1" operator="equal">
      <formula>0</formula>
    </cfRule>
  </conditionalFormatting>
  <conditionalFormatting sqref="R269">
    <cfRule type="cellIs" dxfId="98" priority="131" stopIfTrue="1" operator="equal">
      <formula>0</formula>
    </cfRule>
    <cfRule type="cellIs" dxfId="97" priority="127" stopIfTrue="1" operator="equal">
      <formula>0</formula>
    </cfRule>
  </conditionalFormatting>
  <conditionalFormatting sqref="R271">
    <cfRule type="cellIs" dxfId="96" priority="125" stopIfTrue="1" operator="equal">
      <formula>0</formula>
    </cfRule>
    <cfRule type="cellIs" dxfId="95" priority="124" stopIfTrue="1" operator="equal">
      <formula>0</formula>
    </cfRule>
    <cfRule type="cellIs" dxfId="94" priority="123" stopIfTrue="1" operator="equal">
      <formula>0</formula>
    </cfRule>
  </conditionalFormatting>
  <conditionalFormatting sqref="R273">
    <cfRule type="cellIs" dxfId="93" priority="126" stopIfTrue="1" operator="equal">
      <formula>0</formula>
    </cfRule>
    <cfRule type="cellIs" dxfId="92" priority="122" stopIfTrue="1" operator="equal">
      <formula>0</formula>
    </cfRule>
  </conditionalFormatting>
  <conditionalFormatting sqref="R275">
    <cfRule type="cellIs" dxfId="91" priority="120" stopIfTrue="1" operator="equal">
      <formula>0</formula>
    </cfRule>
    <cfRule type="cellIs" dxfId="90" priority="119" stopIfTrue="1" operator="equal">
      <formula>0</formula>
    </cfRule>
    <cfRule type="cellIs" dxfId="89" priority="118" stopIfTrue="1" operator="equal">
      <formula>0</formula>
    </cfRule>
  </conditionalFormatting>
  <conditionalFormatting sqref="R277">
    <cfRule type="cellIs" dxfId="88" priority="117" stopIfTrue="1" operator="equal">
      <formula>0</formula>
    </cfRule>
    <cfRule type="cellIs" dxfId="87" priority="121" stopIfTrue="1" operator="equal">
      <formula>0</formula>
    </cfRule>
  </conditionalFormatting>
  <conditionalFormatting sqref="R279">
    <cfRule type="cellIs" dxfId="86" priority="115" stopIfTrue="1" operator="equal">
      <formula>0</formula>
    </cfRule>
    <cfRule type="cellIs" dxfId="85" priority="114" stopIfTrue="1" operator="equal">
      <formula>0</formula>
    </cfRule>
    <cfRule type="cellIs" dxfId="84" priority="113" stopIfTrue="1" operator="equal">
      <formula>0</formula>
    </cfRule>
  </conditionalFormatting>
  <conditionalFormatting sqref="R281">
    <cfRule type="cellIs" dxfId="83" priority="112" stopIfTrue="1" operator="equal">
      <formula>0</formula>
    </cfRule>
    <cfRule type="cellIs" dxfId="82" priority="116" stopIfTrue="1" operator="equal">
      <formula>0</formula>
    </cfRule>
  </conditionalFormatting>
  <conditionalFormatting sqref="R283">
    <cfRule type="cellIs" dxfId="81" priority="70" stopIfTrue="1" operator="equal">
      <formula>0</formula>
    </cfRule>
    <cfRule type="cellIs" dxfId="80" priority="69" stopIfTrue="1" operator="equal">
      <formula>0</formula>
    </cfRule>
    <cfRule type="cellIs" dxfId="79" priority="68" stopIfTrue="1" operator="equal">
      <formula>0</formula>
    </cfRule>
  </conditionalFormatting>
  <conditionalFormatting sqref="R285">
    <cfRule type="cellIs" dxfId="78" priority="71" stopIfTrue="1" operator="equal">
      <formula>0</formula>
    </cfRule>
    <cfRule type="cellIs" dxfId="77" priority="67" stopIfTrue="1" operator="equal">
      <formula>0</formula>
    </cfRule>
  </conditionalFormatting>
  <conditionalFormatting sqref="R287">
    <cfRule type="cellIs" dxfId="76" priority="63" stopIfTrue="1" operator="equal">
      <formula>0</formula>
    </cfRule>
    <cfRule type="cellIs" dxfId="75" priority="64" stopIfTrue="1" operator="equal">
      <formula>0</formula>
    </cfRule>
    <cfRule type="cellIs" dxfId="74" priority="65" stopIfTrue="1" operator="equal">
      <formula>0</formula>
    </cfRule>
  </conditionalFormatting>
  <conditionalFormatting sqref="R289">
    <cfRule type="cellIs" dxfId="73" priority="66" stopIfTrue="1" operator="equal">
      <formula>0</formula>
    </cfRule>
    <cfRule type="cellIs" dxfId="72" priority="62" stopIfTrue="1" operator="equal">
      <formula>0</formula>
    </cfRule>
  </conditionalFormatting>
  <conditionalFormatting sqref="R291">
    <cfRule type="cellIs" dxfId="71" priority="58" stopIfTrue="1" operator="equal">
      <formula>0</formula>
    </cfRule>
    <cfRule type="cellIs" dxfId="70" priority="59" stopIfTrue="1" operator="equal">
      <formula>0</formula>
    </cfRule>
    <cfRule type="cellIs" dxfId="69" priority="60" stopIfTrue="1" operator="equal">
      <formula>0</formula>
    </cfRule>
  </conditionalFormatting>
  <conditionalFormatting sqref="R293">
    <cfRule type="cellIs" dxfId="68" priority="57" stopIfTrue="1" operator="equal">
      <formula>0</formula>
    </cfRule>
    <cfRule type="cellIs" dxfId="67" priority="61" stopIfTrue="1" operator="equal">
      <formula>0</formula>
    </cfRule>
  </conditionalFormatting>
  <conditionalFormatting sqref="R295">
    <cfRule type="cellIs" dxfId="66" priority="55" stopIfTrue="1" operator="equal">
      <formula>0</formula>
    </cfRule>
    <cfRule type="cellIs" dxfId="65" priority="54" stopIfTrue="1" operator="equal">
      <formula>0</formula>
    </cfRule>
    <cfRule type="cellIs" dxfId="64" priority="53" stopIfTrue="1" operator="equal">
      <formula>0</formula>
    </cfRule>
  </conditionalFormatting>
  <conditionalFormatting sqref="R297">
    <cfRule type="cellIs" dxfId="63" priority="56" stopIfTrue="1" operator="equal">
      <formula>0</formula>
    </cfRule>
    <cfRule type="cellIs" dxfId="62" priority="52" stopIfTrue="1" operator="equal">
      <formula>0</formula>
    </cfRule>
  </conditionalFormatting>
  <conditionalFormatting sqref="R299">
    <cfRule type="cellIs" dxfId="61" priority="89" stopIfTrue="1" operator="equal">
      <formula>0</formula>
    </cfRule>
    <cfRule type="cellIs" dxfId="60" priority="88" stopIfTrue="1" operator="equal">
      <formula>0</formula>
    </cfRule>
    <cfRule type="cellIs" dxfId="59" priority="90" stopIfTrue="1" operator="equal">
      <formula>0</formula>
    </cfRule>
  </conditionalFormatting>
  <conditionalFormatting sqref="R301">
    <cfRule type="cellIs" dxfId="58" priority="87" stopIfTrue="1" operator="equal">
      <formula>0</formula>
    </cfRule>
    <cfRule type="cellIs" dxfId="57" priority="91" stopIfTrue="1" operator="equal">
      <formula>0</formula>
    </cfRule>
  </conditionalFormatting>
  <conditionalFormatting sqref="R303">
    <cfRule type="cellIs" dxfId="56" priority="50" stopIfTrue="1" operator="equal">
      <formula>0</formula>
    </cfRule>
    <cfRule type="cellIs" dxfId="55" priority="49" stopIfTrue="1" operator="equal">
      <formula>0</formula>
    </cfRule>
    <cfRule type="cellIs" dxfId="54" priority="48" stopIfTrue="1" operator="equal">
      <formula>0</formula>
    </cfRule>
  </conditionalFormatting>
  <conditionalFormatting sqref="R305">
    <cfRule type="cellIs" dxfId="53" priority="51" stopIfTrue="1" operator="equal">
      <formula>0</formula>
    </cfRule>
    <cfRule type="cellIs" dxfId="52" priority="47" stopIfTrue="1" operator="equal">
      <formula>0</formula>
    </cfRule>
  </conditionalFormatting>
  <conditionalFormatting sqref="R307">
    <cfRule type="cellIs" dxfId="51" priority="45" stopIfTrue="1" operator="equal">
      <formula>0</formula>
    </cfRule>
    <cfRule type="cellIs" dxfId="50" priority="44" stopIfTrue="1" operator="equal">
      <formula>0</formula>
    </cfRule>
    <cfRule type="cellIs" dxfId="49" priority="43" stopIfTrue="1" operator="equal">
      <formula>0</formula>
    </cfRule>
  </conditionalFormatting>
  <conditionalFormatting sqref="R309">
    <cfRule type="cellIs" dxfId="48" priority="46" stopIfTrue="1" operator="equal">
      <formula>0</formula>
    </cfRule>
    <cfRule type="cellIs" dxfId="47" priority="42" stopIfTrue="1" operator="equal">
      <formula>0</formula>
    </cfRule>
  </conditionalFormatting>
  <conditionalFormatting sqref="R311">
    <cfRule type="cellIs" dxfId="46" priority="38" stopIfTrue="1" operator="equal">
      <formula>0</formula>
    </cfRule>
    <cfRule type="cellIs" dxfId="45" priority="39" stopIfTrue="1" operator="equal">
      <formula>0</formula>
    </cfRule>
    <cfRule type="cellIs" dxfId="44" priority="40" stopIfTrue="1" operator="equal">
      <formula>0</formula>
    </cfRule>
  </conditionalFormatting>
  <conditionalFormatting sqref="R313">
    <cfRule type="cellIs" dxfId="43" priority="37" stopIfTrue="1" operator="equal">
      <formula>0</formula>
    </cfRule>
    <cfRule type="cellIs" dxfId="42" priority="41" stopIfTrue="1" operator="equal">
      <formula>0</formula>
    </cfRule>
  </conditionalFormatting>
  <conditionalFormatting sqref="R315">
    <cfRule type="cellIs" dxfId="41" priority="35" stopIfTrue="1" operator="equal">
      <formula>0</formula>
    </cfRule>
    <cfRule type="cellIs" dxfId="40" priority="33" stopIfTrue="1" operator="equal">
      <formula>0</formula>
    </cfRule>
    <cfRule type="cellIs" dxfId="39" priority="34" stopIfTrue="1" operator="equal">
      <formula>0</formula>
    </cfRule>
  </conditionalFormatting>
  <conditionalFormatting sqref="R317">
    <cfRule type="cellIs" dxfId="38" priority="36" stopIfTrue="1" operator="equal">
      <formula>0</formula>
    </cfRule>
    <cfRule type="cellIs" dxfId="37" priority="32" stopIfTrue="1" operator="equal">
      <formula>0</formula>
    </cfRule>
  </conditionalFormatting>
  <conditionalFormatting sqref="R319">
    <cfRule type="cellIs" dxfId="36" priority="28" stopIfTrue="1" operator="equal">
      <formula>0</formula>
    </cfRule>
    <cfRule type="cellIs" dxfId="35" priority="30" stopIfTrue="1" operator="equal">
      <formula>0</formula>
    </cfRule>
    <cfRule type="cellIs" dxfId="34" priority="29" stopIfTrue="1" operator="equal">
      <formula>0</formula>
    </cfRule>
  </conditionalFormatting>
  <conditionalFormatting sqref="R321">
    <cfRule type="cellIs" dxfId="33" priority="27" stopIfTrue="1" operator="equal">
      <formula>0</formula>
    </cfRule>
    <cfRule type="cellIs" dxfId="32" priority="31" stopIfTrue="1" operator="equal">
      <formula>0</formula>
    </cfRule>
  </conditionalFormatting>
  <conditionalFormatting sqref="R323">
    <cfRule type="cellIs" dxfId="31" priority="25" stopIfTrue="1" operator="equal">
      <formula>0</formula>
    </cfRule>
    <cfRule type="cellIs" dxfId="30" priority="24" stopIfTrue="1" operator="equal">
      <formula>0</formula>
    </cfRule>
    <cfRule type="cellIs" dxfId="29" priority="23" stopIfTrue="1" operator="equal">
      <formula>0</formula>
    </cfRule>
  </conditionalFormatting>
  <conditionalFormatting sqref="R325">
    <cfRule type="cellIs" dxfId="28" priority="26" stopIfTrue="1" operator="equal">
      <formula>0</formula>
    </cfRule>
    <cfRule type="cellIs" dxfId="27" priority="22" stopIfTrue="1" operator="equal">
      <formula>0</formula>
    </cfRule>
  </conditionalFormatting>
  <conditionalFormatting sqref="R327">
    <cfRule type="cellIs" dxfId="26" priority="19" stopIfTrue="1" operator="equal">
      <formula>0</formula>
    </cfRule>
    <cfRule type="cellIs" dxfId="25" priority="18" stopIfTrue="1" operator="equal">
      <formula>0</formula>
    </cfRule>
    <cfRule type="cellIs" dxfId="24" priority="20" stopIfTrue="1" operator="equal">
      <formula>0</formula>
    </cfRule>
  </conditionalFormatting>
  <conditionalFormatting sqref="R329">
    <cfRule type="cellIs" dxfId="23" priority="17" stopIfTrue="1" operator="equal">
      <formula>0</formula>
    </cfRule>
    <cfRule type="cellIs" dxfId="22" priority="21" stopIfTrue="1" operator="equal">
      <formula>0</formula>
    </cfRule>
  </conditionalFormatting>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18A4-983A-4184-AFB7-13FFB12FA6AF}">
  <dimension ref="A1:AS30"/>
  <sheetViews>
    <sheetView workbookViewId="0"/>
  </sheetViews>
  <sheetFormatPr defaultRowHeight="11.25" x14ac:dyDescent="0.2"/>
  <cols>
    <col min="1" max="1" width="12.28515625" style="39" customWidth="1"/>
    <col min="2" max="2" width="11.28515625" style="39" customWidth="1"/>
    <col min="3" max="3" width="85.5703125" style="39" customWidth="1"/>
    <col min="4" max="4" width="10.28515625" style="40" bestFit="1" customWidth="1"/>
    <col min="5" max="5" width="2.5703125" style="55" customWidth="1"/>
    <col min="6" max="7" width="4.42578125" style="39" bestFit="1" customWidth="1"/>
    <col min="8" max="9" width="4.7109375" style="39" customWidth="1"/>
    <col min="10" max="10" width="4.42578125" style="39" customWidth="1"/>
    <col min="11" max="11" width="4.42578125" style="39" bestFit="1" customWidth="1"/>
    <col min="12" max="15" width="4.42578125" style="39" customWidth="1"/>
    <col min="16" max="22" width="4.42578125" style="39" bestFit="1" customWidth="1"/>
    <col min="23" max="23" width="4.42578125" style="39" customWidth="1"/>
    <col min="24" max="26" width="4.42578125" style="39" bestFit="1" customWidth="1"/>
    <col min="27" max="29" width="4.42578125" style="39" customWidth="1"/>
    <col min="30" max="30" width="4.42578125" style="39" bestFit="1" customWidth="1"/>
    <col min="31" max="38" width="4.42578125" style="39" customWidth="1"/>
    <col min="39" max="39" width="11.140625" style="39" customWidth="1"/>
    <col min="40" max="40" width="23.140625" style="39" customWidth="1"/>
    <col min="41" max="45" width="3.5703125" style="39" bestFit="1" customWidth="1"/>
    <col min="46" max="16384" width="9.140625" style="39"/>
  </cols>
  <sheetData>
    <row r="1" spans="1:45" ht="18" customHeight="1" x14ac:dyDescent="0.25">
      <c r="A1" s="41" t="s">
        <v>2083</v>
      </c>
      <c r="B1" s="41"/>
      <c r="C1" s="45"/>
      <c r="D1" s="21" t="s">
        <v>1619</v>
      </c>
      <c r="E1" s="184" t="s">
        <v>61</v>
      </c>
      <c r="F1" s="183" t="s">
        <v>360</v>
      </c>
      <c r="G1" s="182"/>
      <c r="H1" s="182" t="s">
        <v>2087</v>
      </c>
      <c r="I1" s="182"/>
      <c r="J1" s="22" t="s">
        <v>2084</v>
      </c>
      <c r="K1" s="182" t="s">
        <v>1620</v>
      </c>
      <c r="L1" s="182"/>
      <c r="M1" s="182"/>
      <c r="N1" s="182"/>
      <c r="O1" s="182"/>
      <c r="P1" s="182" t="s">
        <v>850</v>
      </c>
      <c r="Q1" s="182"/>
      <c r="R1" s="182"/>
      <c r="S1" s="182"/>
      <c r="T1" s="182"/>
      <c r="U1" s="182" t="s">
        <v>1623</v>
      </c>
      <c r="V1" s="182"/>
      <c r="W1" s="182"/>
      <c r="X1" s="182"/>
      <c r="Y1" s="182" t="s">
        <v>1621</v>
      </c>
      <c r="Z1" s="182"/>
      <c r="AA1" s="182"/>
      <c r="AB1" s="182"/>
      <c r="AC1" s="182"/>
      <c r="AD1" s="182" t="s">
        <v>852</v>
      </c>
      <c r="AE1" s="182"/>
      <c r="AF1" s="182"/>
      <c r="AG1" s="182"/>
      <c r="AH1" s="182"/>
      <c r="AI1" s="182" t="s">
        <v>1622</v>
      </c>
      <c r="AJ1" s="182"/>
      <c r="AK1" s="182"/>
      <c r="AL1" s="182"/>
      <c r="AM1" s="41"/>
      <c r="AN1" s="41"/>
    </row>
    <row r="2" spans="1:45" ht="12.75" customHeight="1" x14ac:dyDescent="0.2">
      <c r="A2" s="188" t="s">
        <v>2307</v>
      </c>
      <c r="B2" s="189"/>
      <c r="C2" s="189"/>
      <c r="D2" s="23"/>
      <c r="E2" s="184"/>
      <c r="F2" s="18">
        <v>0</v>
      </c>
      <c r="G2" s="61">
        <v>1</v>
      </c>
      <c r="H2" s="18" t="s">
        <v>441</v>
      </c>
      <c r="I2" s="61" t="s">
        <v>442</v>
      </c>
      <c r="J2" s="18" t="s">
        <v>2085</v>
      </c>
      <c r="K2" s="61">
        <v>1</v>
      </c>
      <c r="L2" s="18">
        <v>2</v>
      </c>
      <c r="M2" s="61">
        <v>3</v>
      </c>
      <c r="N2" s="18" t="s">
        <v>442</v>
      </c>
      <c r="O2" s="61" t="s">
        <v>2109</v>
      </c>
      <c r="P2" s="18">
        <v>1</v>
      </c>
      <c r="Q2" s="61">
        <v>2</v>
      </c>
      <c r="R2" s="18">
        <v>3</v>
      </c>
      <c r="S2" s="61" t="s">
        <v>442</v>
      </c>
      <c r="T2" s="18" t="s">
        <v>2109</v>
      </c>
      <c r="U2" s="61">
        <v>2</v>
      </c>
      <c r="V2" s="18">
        <v>3</v>
      </c>
      <c r="W2" s="61" t="s">
        <v>442</v>
      </c>
      <c r="X2" s="18" t="s">
        <v>2109</v>
      </c>
      <c r="Y2" s="61">
        <v>1</v>
      </c>
      <c r="Z2" s="18">
        <v>2</v>
      </c>
      <c r="AA2" s="61">
        <v>3</v>
      </c>
      <c r="AB2" s="18" t="s">
        <v>442</v>
      </c>
      <c r="AC2" s="61" t="s">
        <v>2109</v>
      </c>
      <c r="AD2" s="18">
        <v>1</v>
      </c>
      <c r="AE2" s="61">
        <v>2</v>
      </c>
      <c r="AF2" s="18">
        <v>3</v>
      </c>
      <c r="AG2" s="61" t="s">
        <v>442</v>
      </c>
      <c r="AH2" s="18" t="s">
        <v>2109</v>
      </c>
      <c r="AI2" s="61">
        <v>2</v>
      </c>
      <c r="AJ2" s="18">
        <v>3</v>
      </c>
      <c r="AK2" s="61" t="s">
        <v>442</v>
      </c>
      <c r="AL2" s="18" t="s">
        <v>2109</v>
      </c>
      <c r="AN2" s="56"/>
    </row>
    <row r="3" spans="1:45" ht="49.5" customHeight="1" x14ac:dyDescent="0.2">
      <c r="A3" s="188"/>
      <c r="B3" s="189"/>
      <c r="C3" s="189"/>
      <c r="D3" s="24" t="s">
        <v>4</v>
      </c>
      <c r="E3" s="184"/>
      <c r="F3" s="25" t="s">
        <v>1539</v>
      </c>
      <c r="G3" s="62" t="s">
        <v>1540</v>
      </c>
      <c r="H3" s="25" t="s">
        <v>1542</v>
      </c>
      <c r="I3" s="62" t="s">
        <v>1542</v>
      </c>
      <c r="J3" s="25" t="s">
        <v>1547</v>
      </c>
      <c r="K3" s="62" t="s">
        <v>1552</v>
      </c>
      <c r="L3" s="25" t="s">
        <v>1554</v>
      </c>
      <c r="M3" s="62" t="s">
        <v>1555</v>
      </c>
      <c r="N3" s="25" t="s">
        <v>2127</v>
      </c>
      <c r="O3" s="62" t="s">
        <v>1558</v>
      </c>
      <c r="P3" s="25" t="s">
        <v>1568</v>
      </c>
      <c r="Q3" s="62" t="s">
        <v>1569</v>
      </c>
      <c r="R3" s="25" t="s">
        <v>1571</v>
      </c>
      <c r="S3" s="62" t="s">
        <v>2132</v>
      </c>
      <c r="T3" s="25" t="s">
        <v>1576</v>
      </c>
      <c r="U3" s="62" t="s">
        <v>1570</v>
      </c>
      <c r="V3" s="25" t="s">
        <v>1572</v>
      </c>
      <c r="W3" s="62" t="s">
        <v>2133</v>
      </c>
      <c r="X3" s="25" t="s">
        <v>1577</v>
      </c>
      <c r="Y3" s="62" t="s">
        <v>1587</v>
      </c>
      <c r="Z3" s="25" t="s">
        <v>1588</v>
      </c>
      <c r="AA3" s="62" t="s">
        <v>1589</v>
      </c>
      <c r="AB3" s="25" t="s">
        <v>2136</v>
      </c>
      <c r="AC3" s="62" t="s">
        <v>1592</v>
      </c>
      <c r="AD3" s="25" t="s">
        <v>1608</v>
      </c>
      <c r="AE3" s="62" t="s">
        <v>1609</v>
      </c>
      <c r="AF3" s="25" t="s">
        <v>1611</v>
      </c>
      <c r="AG3" s="62" t="s">
        <v>2143</v>
      </c>
      <c r="AH3" s="25" t="s">
        <v>1616</v>
      </c>
      <c r="AI3" s="62" t="s">
        <v>1610</v>
      </c>
      <c r="AJ3" s="25" t="s">
        <v>1612</v>
      </c>
      <c r="AK3" s="62" t="s">
        <v>2144</v>
      </c>
      <c r="AL3" s="25" t="s">
        <v>1617</v>
      </c>
      <c r="AN3" s="57"/>
    </row>
    <row r="4" spans="1:45" ht="12" x14ac:dyDescent="0.2">
      <c r="A4" s="133" t="s">
        <v>243</v>
      </c>
      <c r="B4" s="64"/>
      <c r="C4" s="59"/>
      <c r="D4" s="60" t="s">
        <v>42</v>
      </c>
      <c r="E4" s="185"/>
      <c r="F4" s="65">
        <f>'komponenty GARANT 2-BUS'!D4</f>
        <v>2950</v>
      </c>
      <c r="G4" s="66">
        <f>'komponenty GARANT 2-BUS'!D5</f>
        <v>3100</v>
      </c>
      <c r="H4" s="65">
        <f>'komponenty GARANT 2-BUS'!D9</f>
        <v>900</v>
      </c>
      <c r="I4" s="66">
        <f>'komponenty GARANT 2-BUS'!D11</f>
        <v>1200</v>
      </c>
      <c r="J4" s="65">
        <f>'komponenty GARANT 2-BUS'!D10</f>
        <v>3750</v>
      </c>
      <c r="K4" s="66">
        <f>'komponenty GARANT 2-BUS'!D19</f>
        <v>1460</v>
      </c>
      <c r="L4" s="65">
        <f>'komponenty GARANT 2-BUS'!D20</f>
        <v>1710</v>
      </c>
      <c r="M4" s="66">
        <f>'komponenty GARANT 2-BUS'!D21</f>
        <v>1980</v>
      </c>
      <c r="N4" s="65">
        <f>'komponenty GARANT 2-BUS'!D23</f>
        <v>2610</v>
      </c>
      <c r="O4" s="66">
        <f>'komponenty GARANT 2-BUS'!D24</f>
        <v>2910</v>
      </c>
      <c r="P4" s="65">
        <f>'komponenty GARANT 2-BUS'!D29</f>
        <v>1870</v>
      </c>
      <c r="Q4" s="66">
        <f>'komponenty GARANT 2-BUS'!D30</f>
        <v>2200</v>
      </c>
      <c r="R4" s="65">
        <f>'komponenty GARANT 2-BUS'!D32</f>
        <v>2570</v>
      </c>
      <c r="S4" s="66">
        <f>'komponenty GARANT 2-BUS'!D36</f>
        <v>3180</v>
      </c>
      <c r="T4" s="65">
        <f>'komponenty GARANT 2-BUS'!D38</f>
        <v>3520</v>
      </c>
      <c r="U4" s="66">
        <f>'komponenty GARANT 2-BUS'!D31</f>
        <v>2210</v>
      </c>
      <c r="V4" s="65">
        <f>'komponenty GARANT 2-BUS'!D33</f>
        <v>2520</v>
      </c>
      <c r="W4" s="66">
        <f>'komponenty GARANT 2-BUS'!D37</f>
        <v>3180</v>
      </c>
      <c r="X4" s="65">
        <f>'komponenty GARANT 2-BUS'!D39</f>
        <v>3520</v>
      </c>
      <c r="Y4" s="66">
        <f>'komponenty GARANT 2-BUS'!D46</f>
        <v>1090</v>
      </c>
      <c r="Z4" s="65">
        <f>'komponenty GARANT 2-BUS'!D47</f>
        <v>1310</v>
      </c>
      <c r="AA4" s="66">
        <f>'komponenty GARANT 2-BUS'!D48</f>
        <v>1590</v>
      </c>
      <c r="AB4" s="65">
        <f>'komponenty GARANT 2-BUS'!D50</f>
        <v>2190</v>
      </c>
      <c r="AC4" s="66">
        <f>'komponenty GARANT 2-BUS'!D51</f>
        <v>2420</v>
      </c>
      <c r="AD4" s="65">
        <f>'komponenty GARANT 2-BUS'!D56</f>
        <v>1390</v>
      </c>
      <c r="AE4" s="66">
        <f>'komponenty GARANT 2-BUS'!D57</f>
        <v>1690</v>
      </c>
      <c r="AF4" s="65">
        <f>'komponenty GARANT 2-BUS'!D59</f>
        <v>1990</v>
      </c>
      <c r="AG4" s="66">
        <f>'komponenty GARANT 2-BUS'!D63</f>
        <v>2620</v>
      </c>
      <c r="AH4" s="65">
        <f>'komponenty GARANT 2-BUS'!D65</f>
        <v>2880</v>
      </c>
      <c r="AI4" s="66">
        <f>'komponenty GARANT 2-BUS'!D58</f>
        <v>1620</v>
      </c>
      <c r="AJ4" s="65">
        <f>'komponenty GARANT 2-BUS'!D60</f>
        <v>1920</v>
      </c>
      <c r="AK4" s="66">
        <f>'komponenty GARANT 2-BUS'!D64</f>
        <v>2620</v>
      </c>
      <c r="AL4" s="65">
        <f>'komponenty GARANT 2-BUS'!D66</f>
        <v>2880</v>
      </c>
      <c r="AM4" s="58"/>
      <c r="AN4" s="64"/>
    </row>
    <row r="5" spans="1:45" x14ac:dyDescent="0.2">
      <c r="A5" s="84" t="s">
        <v>1624</v>
      </c>
      <c r="B5" s="85" t="s">
        <v>1191</v>
      </c>
      <c r="C5" s="86" t="s">
        <v>2089</v>
      </c>
      <c r="D5" s="87">
        <f t="shared" ref="D5:D10" si="0">F5*F$4+G5*G$4+H5*H$4+I5*I$4+J5*J$4+K5*K$4+L5*L$4+M5*M$4+N5*N$4+O5*O$4+P5*P$4+Q5*Q$4+R5*R$4+S5*S$4+T5*T$4+U5*U$4+V5*V$4+X5*X$4+Y5*Y$4+Z5*Z$4+AA5*AA$4+AB5*AB$4+AC5*AC$4+AD5*AD$4+AE5*AE$4+AF5*AF$4+AG5*AG$4+AH5*AH$4+AI5*AI$4+AJ5*AJ$4+AL5*AL$4</f>
        <v>8410</v>
      </c>
      <c r="E5" s="95">
        <f t="shared" ref="E5:E26" si="1">SUM(F5:AL5)</f>
        <v>3</v>
      </c>
      <c r="F5" s="88">
        <v>1</v>
      </c>
      <c r="G5" s="89"/>
      <c r="H5" s="88"/>
      <c r="I5" s="89"/>
      <c r="J5" s="88">
        <v>1</v>
      </c>
      <c r="K5" s="89"/>
      <c r="L5" s="88">
        <v>1</v>
      </c>
      <c r="M5" s="89"/>
      <c r="N5" s="88"/>
      <c r="O5" s="89"/>
      <c r="P5" s="88"/>
      <c r="Q5" s="89"/>
      <c r="R5" s="88"/>
      <c r="S5" s="89"/>
      <c r="T5" s="88"/>
      <c r="U5" s="89"/>
      <c r="V5" s="88"/>
      <c r="W5" s="89"/>
      <c r="X5" s="88"/>
      <c r="Y5" s="89"/>
      <c r="Z5" s="88"/>
      <c r="AA5" s="89"/>
      <c r="AB5" s="88"/>
      <c r="AC5" s="89"/>
      <c r="AD5" s="88"/>
      <c r="AE5" s="89"/>
      <c r="AF5" s="88"/>
      <c r="AG5" s="89"/>
      <c r="AH5" s="88"/>
      <c r="AI5" s="89"/>
      <c r="AJ5" s="88"/>
      <c r="AK5" s="89"/>
      <c r="AL5" s="88"/>
      <c r="AM5" s="84" t="s">
        <v>1624</v>
      </c>
      <c r="AN5" s="85" t="s">
        <v>1191</v>
      </c>
      <c r="AO5" s="32"/>
      <c r="AP5" s="32"/>
      <c r="AQ5" s="32"/>
      <c r="AR5" s="32"/>
      <c r="AS5" s="32"/>
    </row>
    <row r="6" spans="1:45" x14ac:dyDescent="0.2">
      <c r="A6" s="94" t="s">
        <v>1624</v>
      </c>
      <c r="B6" s="90" t="s">
        <v>1192</v>
      </c>
      <c r="C6" s="91" t="s">
        <v>2090</v>
      </c>
      <c r="D6" s="92">
        <f t="shared" si="0"/>
        <v>8910</v>
      </c>
      <c r="E6" s="96">
        <f t="shared" si="1"/>
        <v>3</v>
      </c>
      <c r="F6" s="93">
        <v>1</v>
      </c>
      <c r="G6" s="93"/>
      <c r="H6" s="93"/>
      <c r="I6" s="93"/>
      <c r="J6" s="93">
        <v>1</v>
      </c>
      <c r="K6" s="93"/>
      <c r="L6" s="93"/>
      <c r="M6" s="93"/>
      <c r="N6" s="93"/>
      <c r="O6" s="93"/>
      <c r="P6" s="93"/>
      <c r="Q6" s="93"/>
      <c r="R6" s="93"/>
      <c r="S6" s="93"/>
      <c r="T6" s="93"/>
      <c r="U6" s="93">
        <v>1</v>
      </c>
      <c r="V6" s="93"/>
      <c r="W6" s="93"/>
      <c r="X6" s="93"/>
      <c r="Y6" s="93"/>
      <c r="Z6" s="93"/>
      <c r="AA6" s="93"/>
      <c r="AB6" s="93"/>
      <c r="AC6" s="93"/>
      <c r="AD6" s="93"/>
      <c r="AE6" s="93"/>
      <c r="AF6" s="93"/>
      <c r="AG6" s="93"/>
      <c r="AH6" s="93"/>
      <c r="AI6" s="93"/>
      <c r="AJ6" s="93"/>
      <c r="AK6" s="93"/>
      <c r="AL6" s="93"/>
      <c r="AM6" s="94" t="s">
        <v>1624</v>
      </c>
      <c r="AN6" s="90" t="s">
        <v>1192</v>
      </c>
      <c r="AO6" s="32"/>
      <c r="AP6" s="32"/>
      <c r="AQ6" s="32"/>
      <c r="AR6" s="32"/>
      <c r="AS6" s="32"/>
    </row>
    <row r="7" spans="1:45" x14ac:dyDescent="0.2">
      <c r="A7" s="84" t="s">
        <v>1624</v>
      </c>
      <c r="B7" s="85" t="s">
        <v>1193</v>
      </c>
      <c r="C7" s="86" t="s">
        <v>2091</v>
      </c>
      <c r="D7" s="87">
        <f t="shared" si="0"/>
        <v>8900</v>
      </c>
      <c r="E7" s="95">
        <f t="shared" si="1"/>
        <v>3</v>
      </c>
      <c r="F7" s="88">
        <v>1</v>
      </c>
      <c r="G7" s="89"/>
      <c r="H7" s="88"/>
      <c r="I7" s="89"/>
      <c r="J7" s="88">
        <v>1</v>
      </c>
      <c r="K7" s="89"/>
      <c r="L7" s="88"/>
      <c r="M7" s="89"/>
      <c r="N7" s="88"/>
      <c r="O7" s="89"/>
      <c r="P7" s="88"/>
      <c r="Q7" s="89">
        <v>1</v>
      </c>
      <c r="R7" s="88"/>
      <c r="S7" s="89"/>
      <c r="T7" s="88"/>
      <c r="U7" s="89"/>
      <c r="V7" s="88"/>
      <c r="W7" s="89"/>
      <c r="X7" s="88"/>
      <c r="Y7" s="89"/>
      <c r="Z7" s="88"/>
      <c r="AA7" s="89"/>
      <c r="AB7" s="88"/>
      <c r="AC7" s="89"/>
      <c r="AD7" s="88"/>
      <c r="AE7" s="89"/>
      <c r="AF7" s="88"/>
      <c r="AG7" s="89"/>
      <c r="AH7" s="88"/>
      <c r="AI7" s="89"/>
      <c r="AJ7" s="88"/>
      <c r="AK7" s="89"/>
      <c r="AL7" s="88"/>
      <c r="AM7" s="84" t="s">
        <v>1624</v>
      </c>
      <c r="AN7" s="85" t="s">
        <v>1193</v>
      </c>
      <c r="AO7" s="32"/>
      <c r="AP7" s="32"/>
      <c r="AQ7" s="32"/>
      <c r="AR7" s="32"/>
      <c r="AS7" s="32"/>
    </row>
    <row r="8" spans="1:45" x14ac:dyDescent="0.2">
      <c r="A8" s="94" t="s">
        <v>1624</v>
      </c>
      <c r="B8" s="90" t="s">
        <v>2086</v>
      </c>
      <c r="C8" s="91" t="s">
        <v>2092</v>
      </c>
      <c r="D8" s="92">
        <f t="shared" si="0"/>
        <v>8010</v>
      </c>
      <c r="E8" s="96">
        <f t="shared" si="1"/>
        <v>3</v>
      </c>
      <c r="F8" s="93">
        <v>1</v>
      </c>
      <c r="G8" s="93"/>
      <c r="H8" s="93"/>
      <c r="I8" s="93"/>
      <c r="J8" s="93">
        <v>1</v>
      </c>
      <c r="K8" s="93"/>
      <c r="L8" s="93"/>
      <c r="M8" s="93"/>
      <c r="N8" s="93"/>
      <c r="O8" s="93"/>
      <c r="P8" s="93"/>
      <c r="Q8" s="93"/>
      <c r="R8" s="93"/>
      <c r="S8" s="93"/>
      <c r="T8" s="93"/>
      <c r="U8" s="93"/>
      <c r="V8" s="93"/>
      <c r="W8" s="93"/>
      <c r="X8" s="93"/>
      <c r="Y8" s="93"/>
      <c r="Z8" s="93">
        <v>1</v>
      </c>
      <c r="AA8" s="93"/>
      <c r="AB8" s="93"/>
      <c r="AC8" s="93"/>
      <c r="AD8" s="93"/>
      <c r="AE8" s="93"/>
      <c r="AF8" s="93"/>
      <c r="AG8" s="93"/>
      <c r="AH8" s="93"/>
      <c r="AI8" s="93"/>
      <c r="AJ8" s="93"/>
      <c r="AK8" s="93"/>
      <c r="AL8" s="93"/>
      <c r="AM8" s="94" t="s">
        <v>1624</v>
      </c>
      <c r="AN8" s="90" t="s">
        <v>2086</v>
      </c>
      <c r="AO8" s="32"/>
      <c r="AP8" s="32"/>
      <c r="AQ8" s="32"/>
      <c r="AR8" s="32"/>
      <c r="AS8" s="32"/>
    </row>
    <row r="9" spans="1:45" x14ac:dyDescent="0.2">
      <c r="A9" s="84" t="s">
        <v>1624</v>
      </c>
      <c r="B9" s="85" t="s">
        <v>1196</v>
      </c>
      <c r="C9" s="86" t="s">
        <v>2093</v>
      </c>
      <c r="D9" s="87">
        <f t="shared" si="0"/>
        <v>8320</v>
      </c>
      <c r="E9" s="95">
        <f t="shared" si="1"/>
        <v>3</v>
      </c>
      <c r="F9" s="88">
        <v>1</v>
      </c>
      <c r="G9" s="89"/>
      <c r="H9" s="88"/>
      <c r="I9" s="89"/>
      <c r="J9" s="88">
        <v>1</v>
      </c>
      <c r="K9" s="89"/>
      <c r="L9" s="88"/>
      <c r="M9" s="89"/>
      <c r="N9" s="88"/>
      <c r="O9" s="89"/>
      <c r="P9" s="88"/>
      <c r="Q9" s="89"/>
      <c r="R9" s="88"/>
      <c r="S9" s="89"/>
      <c r="T9" s="88"/>
      <c r="U9" s="89"/>
      <c r="V9" s="88"/>
      <c r="W9" s="89"/>
      <c r="X9" s="88"/>
      <c r="Y9" s="89"/>
      <c r="Z9" s="88"/>
      <c r="AA9" s="89"/>
      <c r="AB9" s="88"/>
      <c r="AC9" s="89"/>
      <c r="AD9" s="88"/>
      <c r="AE9" s="89"/>
      <c r="AF9" s="88"/>
      <c r="AG9" s="89"/>
      <c r="AH9" s="88"/>
      <c r="AI9" s="89">
        <v>1</v>
      </c>
      <c r="AJ9" s="88"/>
      <c r="AK9" s="89"/>
      <c r="AL9" s="88"/>
      <c r="AM9" s="84" t="s">
        <v>1624</v>
      </c>
      <c r="AN9" s="85" t="s">
        <v>1196</v>
      </c>
      <c r="AO9" s="32"/>
      <c r="AP9" s="32"/>
      <c r="AQ9" s="32"/>
      <c r="AR9" s="32"/>
      <c r="AS9" s="32"/>
    </row>
    <row r="10" spans="1:45" x14ac:dyDescent="0.2">
      <c r="A10" s="94" t="s">
        <v>1624</v>
      </c>
      <c r="B10" s="90" t="s">
        <v>1197</v>
      </c>
      <c r="C10" s="91" t="s">
        <v>2094</v>
      </c>
      <c r="D10" s="92">
        <f t="shared" si="0"/>
        <v>8390</v>
      </c>
      <c r="E10" s="96">
        <f t="shared" si="1"/>
        <v>3</v>
      </c>
      <c r="F10" s="93">
        <v>1</v>
      </c>
      <c r="G10" s="93"/>
      <c r="H10" s="93"/>
      <c r="I10" s="93"/>
      <c r="J10" s="93">
        <v>1</v>
      </c>
      <c r="K10" s="93"/>
      <c r="L10" s="93"/>
      <c r="M10" s="93"/>
      <c r="N10" s="93"/>
      <c r="O10" s="93"/>
      <c r="P10" s="93"/>
      <c r="Q10" s="93"/>
      <c r="R10" s="93"/>
      <c r="S10" s="93"/>
      <c r="T10" s="93"/>
      <c r="U10" s="93"/>
      <c r="V10" s="93"/>
      <c r="W10" s="93"/>
      <c r="X10" s="93"/>
      <c r="Y10" s="93"/>
      <c r="Z10" s="93"/>
      <c r="AA10" s="93"/>
      <c r="AB10" s="93"/>
      <c r="AC10" s="93"/>
      <c r="AD10" s="93"/>
      <c r="AE10" s="93">
        <v>1</v>
      </c>
      <c r="AF10" s="93"/>
      <c r="AG10" s="93"/>
      <c r="AH10" s="93"/>
      <c r="AI10" s="93"/>
      <c r="AJ10" s="93"/>
      <c r="AK10" s="93"/>
      <c r="AL10" s="93"/>
      <c r="AM10" s="94" t="s">
        <v>1624</v>
      </c>
      <c r="AN10" s="90" t="s">
        <v>1197</v>
      </c>
      <c r="AO10" s="32"/>
      <c r="AP10" s="32"/>
      <c r="AQ10" s="32"/>
      <c r="AR10" s="32"/>
      <c r="AS10" s="32"/>
    </row>
    <row r="11" spans="1:45" x14ac:dyDescent="0.2">
      <c r="A11" s="84" t="s">
        <v>1624</v>
      </c>
      <c r="B11" s="85" t="s">
        <v>1198</v>
      </c>
      <c r="C11" s="86" t="s">
        <v>2100</v>
      </c>
      <c r="D11" s="87">
        <f t="shared" ref="D11:D26" si="2">F11*F$4+G11*G$4+H11*H$4+I11*I$4+J11*J$4+K11*K$4+L11*L$4+M11*M$4+N11*N$4+O11*O$4+P11*P$4+Q11*Q$4+R11*R$4+S11*S$4+T11*T$4+U11*U$4+V11*V$4+X11*X$4+Y11*Y$4+Z11*Z$4+AA11*AA$4+AB11*AB$4+AC11*AC$4+AD11*AD$4+AE11*AE$4+AF11*AF$4+AG11*AG$4+AH11*AH$4+AI11*AI$4+AJ11*AJ$4+AL11*AL$4</f>
        <v>9580</v>
      </c>
      <c r="E11" s="95">
        <f t="shared" si="1"/>
        <v>4</v>
      </c>
      <c r="F11" s="88">
        <v>1</v>
      </c>
      <c r="G11" s="89"/>
      <c r="H11" s="88">
        <v>1</v>
      </c>
      <c r="I11" s="89"/>
      <c r="J11" s="88">
        <v>1</v>
      </c>
      <c r="K11" s="89"/>
      <c r="L11" s="88"/>
      <c r="M11" s="89">
        <v>1</v>
      </c>
      <c r="N11" s="88"/>
      <c r="O11" s="89"/>
      <c r="P11" s="88"/>
      <c r="Q11" s="89"/>
      <c r="R11" s="88"/>
      <c r="S11" s="89"/>
      <c r="T11" s="88"/>
      <c r="U11" s="89"/>
      <c r="V11" s="88"/>
      <c r="W11" s="89"/>
      <c r="X11" s="88"/>
      <c r="Y11" s="89"/>
      <c r="Z11" s="88"/>
      <c r="AA11" s="89"/>
      <c r="AB11" s="88"/>
      <c r="AC11" s="89"/>
      <c r="AD11" s="88"/>
      <c r="AE11" s="89"/>
      <c r="AF11" s="88"/>
      <c r="AG11" s="89"/>
      <c r="AH11" s="88"/>
      <c r="AI11" s="89"/>
      <c r="AJ11" s="88"/>
      <c r="AK11" s="89"/>
      <c r="AL11" s="88"/>
      <c r="AM11" s="84" t="s">
        <v>1624</v>
      </c>
      <c r="AN11" s="85" t="s">
        <v>1198</v>
      </c>
      <c r="AO11" s="32"/>
      <c r="AP11" s="32"/>
      <c r="AQ11" s="32"/>
      <c r="AR11" s="32"/>
      <c r="AS11" s="32"/>
    </row>
    <row r="12" spans="1:45" x14ac:dyDescent="0.2">
      <c r="A12" s="94" t="s">
        <v>1624</v>
      </c>
      <c r="B12" s="90" t="s">
        <v>1199</v>
      </c>
      <c r="C12" s="91" t="s">
        <v>2101</v>
      </c>
      <c r="D12" s="92">
        <f t="shared" si="2"/>
        <v>10120</v>
      </c>
      <c r="E12" s="96">
        <f t="shared" si="1"/>
        <v>4</v>
      </c>
      <c r="F12" s="93">
        <v>1</v>
      </c>
      <c r="G12" s="93"/>
      <c r="H12" s="93">
        <v>1</v>
      </c>
      <c r="I12" s="93"/>
      <c r="J12" s="93">
        <v>1</v>
      </c>
      <c r="K12" s="93"/>
      <c r="L12" s="93"/>
      <c r="M12" s="93"/>
      <c r="N12" s="93"/>
      <c r="O12" s="93"/>
      <c r="P12" s="93"/>
      <c r="Q12" s="93"/>
      <c r="R12" s="93"/>
      <c r="S12" s="93"/>
      <c r="T12" s="93"/>
      <c r="U12" s="93"/>
      <c r="V12" s="93">
        <v>1</v>
      </c>
      <c r="W12" s="93"/>
      <c r="X12" s="93"/>
      <c r="Y12" s="93"/>
      <c r="Z12" s="93"/>
      <c r="AA12" s="93"/>
      <c r="AB12" s="93"/>
      <c r="AC12" s="93"/>
      <c r="AD12" s="93"/>
      <c r="AE12" s="93"/>
      <c r="AF12" s="93"/>
      <c r="AG12" s="93"/>
      <c r="AH12" s="93"/>
      <c r="AI12" s="93"/>
      <c r="AJ12" s="93"/>
      <c r="AK12" s="93"/>
      <c r="AL12" s="93"/>
      <c r="AM12" s="94" t="s">
        <v>1624</v>
      </c>
      <c r="AN12" s="90" t="s">
        <v>1199</v>
      </c>
      <c r="AO12" s="32"/>
      <c r="AP12" s="32"/>
      <c r="AQ12" s="32"/>
      <c r="AR12" s="32"/>
      <c r="AS12" s="32"/>
    </row>
    <row r="13" spans="1:45" x14ac:dyDescent="0.2">
      <c r="A13" s="84" t="s">
        <v>1624</v>
      </c>
      <c r="B13" s="85" t="s">
        <v>1200</v>
      </c>
      <c r="C13" s="86" t="s">
        <v>2102</v>
      </c>
      <c r="D13" s="87">
        <f t="shared" si="2"/>
        <v>10170</v>
      </c>
      <c r="E13" s="95">
        <f t="shared" si="1"/>
        <v>4</v>
      </c>
      <c r="F13" s="88">
        <v>1</v>
      </c>
      <c r="G13" s="89"/>
      <c r="H13" s="88">
        <v>1</v>
      </c>
      <c r="I13" s="89"/>
      <c r="J13" s="88">
        <v>1</v>
      </c>
      <c r="K13" s="89"/>
      <c r="L13" s="88"/>
      <c r="M13" s="89"/>
      <c r="N13" s="88"/>
      <c r="O13" s="89"/>
      <c r="P13" s="88"/>
      <c r="Q13" s="89"/>
      <c r="R13" s="88">
        <v>1</v>
      </c>
      <c r="S13" s="89"/>
      <c r="T13" s="88"/>
      <c r="U13" s="89"/>
      <c r="V13" s="88"/>
      <c r="W13" s="89"/>
      <c r="X13" s="88"/>
      <c r="Y13" s="89"/>
      <c r="Z13" s="88"/>
      <c r="AA13" s="89"/>
      <c r="AB13" s="88"/>
      <c r="AC13" s="89"/>
      <c r="AD13" s="88"/>
      <c r="AE13" s="89"/>
      <c r="AF13" s="88"/>
      <c r="AG13" s="89"/>
      <c r="AH13" s="88"/>
      <c r="AI13" s="89"/>
      <c r="AJ13" s="88"/>
      <c r="AK13" s="89"/>
      <c r="AL13" s="88"/>
      <c r="AM13" s="84" t="s">
        <v>1624</v>
      </c>
      <c r="AN13" s="85" t="s">
        <v>1200</v>
      </c>
      <c r="AO13" s="32"/>
      <c r="AP13" s="32"/>
      <c r="AQ13" s="32"/>
      <c r="AR13" s="32"/>
      <c r="AS13" s="32"/>
    </row>
    <row r="14" spans="1:45" x14ac:dyDescent="0.2">
      <c r="A14" s="94" t="s">
        <v>1624</v>
      </c>
      <c r="B14" s="90" t="s">
        <v>2088</v>
      </c>
      <c r="C14" s="91" t="s">
        <v>2103</v>
      </c>
      <c r="D14" s="92">
        <f t="shared" si="2"/>
        <v>9190</v>
      </c>
      <c r="E14" s="96">
        <f t="shared" si="1"/>
        <v>4</v>
      </c>
      <c r="F14" s="93">
        <v>1</v>
      </c>
      <c r="G14" s="93"/>
      <c r="H14" s="93">
        <v>1</v>
      </c>
      <c r="I14" s="93"/>
      <c r="J14" s="93">
        <v>1</v>
      </c>
      <c r="K14" s="93"/>
      <c r="L14" s="93"/>
      <c r="M14" s="93"/>
      <c r="N14" s="93"/>
      <c r="O14" s="93"/>
      <c r="P14" s="93"/>
      <c r="Q14" s="93"/>
      <c r="R14" s="93"/>
      <c r="S14" s="93"/>
      <c r="T14" s="93"/>
      <c r="U14" s="93"/>
      <c r="V14" s="93"/>
      <c r="W14" s="93"/>
      <c r="X14" s="93"/>
      <c r="Y14" s="93"/>
      <c r="Z14" s="93"/>
      <c r="AA14" s="93">
        <v>1</v>
      </c>
      <c r="AB14" s="93"/>
      <c r="AC14" s="93"/>
      <c r="AD14" s="93"/>
      <c r="AE14" s="93"/>
      <c r="AF14" s="93"/>
      <c r="AG14" s="93"/>
      <c r="AH14" s="93"/>
      <c r="AI14" s="93"/>
      <c r="AJ14" s="93"/>
      <c r="AK14" s="93"/>
      <c r="AL14" s="93"/>
      <c r="AM14" s="94" t="s">
        <v>1624</v>
      </c>
      <c r="AN14" s="90" t="s">
        <v>2088</v>
      </c>
      <c r="AO14" s="32"/>
      <c r="AP14" s="32"/>
      <c r="AQ14" s="32"/>
      <c r="AR14" s="32"/>
      <c r="AS14" s="32"/>
    </row>
    <row r="15" spans="1:45" x14ac:dyDescent="0.2">
      <c r="A15" s="84" t="s">
        <v>1624</v>
      </c>
      <c r="B15" s="85" t="s">
        <v>1203</v>
      </c>
      <c r="C15" s="86" t="s">
        <v>2104</v>
      </c>
      <c r="D15" s="87">
        <f t="shared" si="2"/>
        <v>9520</v>
      </c>
      <c r="E15" s="95">
        <f t="shared" si="1"/>
        <v>4</v>
      </c>
      <c r="F15" s="88">
        <v>1</v>
      </c>
      <c r="G15" s="89"/>
      <c r="H15" s="88">
        <v>1</v>
      </c>
      <c r="I15" s="89"/>
      <c r="J15" s="88">
        <v>1</v>
      </c>
      <c r="K15" s="89"/>
      <c r="L15" s="88"/>
      <c r="M15" s="89"/>
      <c r="N15" s="88"/>
      <c r="O15" s="89"/>
      <c r="P15" s="88"/>
      <c r="Q15" s="89"/>
      <c r="R15" s="88"/>
      <c r="S15" s="89"/>
      <c r="T15" s="88"/>
      <c r="U15" s="89"/>
      <c r="V15" s="88"/>
      <c r="W15" s="89"/>
      <c r="X15" s="88"/>
      <c r="Y15" s="89"/>
      <c r="Z15" s="88"/>
      <c r="AA15" s="89"/>
      <c r="AB15" s="88"/>
      <c r="AC15" s="89"/>
      <c r="AD15" s="88"/>
      <c r="AE15" s="89"/>
      <c r="AF15" s="88"/>
      <c r="AG15" s="89"/>
      <c r="AH15" s="88"/>
      <c r="AI15" s="89"/>
      <c r="AJ15" s="88">
        <v>1</v>
      </c>
      <c r="AK15" s="89"/>
      <c r="AL15" s="88"/>
      <c r="AM15" s="84" t="s">
        <v>1624</v>
      </c>
      <c r="AN15" s="85" t="s">
        <v>1203</v>
      </c>
      <c r="AO15" s="32"/>
      <c r="AP15" s="32"/>
      <c r="AQ15" s="32"/>
      <c r="AR15" s="32"/>
      <c r="AS15" s="32"/>
    </row>
    <row r="16" spans="1:45" x14ac:dyDescent="0.2">
      <c r="A16" s="94" t="s">
        <v>1624</v>
      </c>
      <c r="B16" s="90" t="s">
        <v>1204</v>
      </c>
      <c r="C16" s="91" t="s">
        <v>2105</v>
      </c>
      <c r="D16" s="92">
        <f t="shared" si="2"/>
        <v>9590</v>
      </c>
      <c r="E16" s="96">
        <f t="shared" si="1"/>
        <v>4</v>
      </c>
      <c r="F16" s="93">
        <v>1</v>
      </c>
      <c r="G16" s="93"/>
      <c r="H16" s="93">
        <v>1</v>
      </c>
      <c r="I16" s="93"/>
      <c r="J16" s="93">
        <v>1</v>
      </c>
      <c r="K16" s="93"/>
      <c r="L16" s="93"/>
      <c r="M16" s="93"/>
      <c r="N16" s="93"/>
      <c r="O16" s="93"/>
      <c r="P16" s="93"/>
      <c r="Q16" s="93"/>
      <c r="R16" s="93"/>
      <c r="S16" s="93"/>
      <c r="T16" s="93"/>
      <c r="U16" s="93"/>
      <c r="V16" s="93"/>
      <c r="W16" s="93"/>
      <c r="X16" s="93"/>
      <c r="Y16" s="93"/>
      <c r="Z16" s="93"/>
      <c r="AA16" s="93"/>
      <c r="AB16" s="93"/>
      <c r="AC16" s="93"/>
      <c r="AD16" s="93"/>
      <c r="AE16" s="93"/>
      <c r="AF16" s="93">
        <v>1</v>
      </c>
      <c r="AG16" s="93"/>
      <c r="AH16" s="93"/>
      <c r="AI16" s="93"/>
      <c r="AJ16" s="93"/>
      <c r="AK16" s="93"/>
      <c r="AL16" s="93"/>
      <c r="AM16" s="94" t="s">
        <v>1624</v>
      </c>
      <c r="AN16" s="90" t="s">
        <v>1204</v>
      </c>
      <c r="AO16" s="32"/>
      <c r="AP16" s="32"/>
      <c r="AQ16" s="32"/>
      <c r="AR16" s="32"/>
      <c r="AS16" s="32"/>
    </row>
    <row r="17" spans="1:45" x14ac:dyDescent="0.2">
      <c r="A17" s="84" t="s">
        <v>1624</v>
      </c>
      <c r="B17" s="85" t="s">
        <v>1205</v>
      </c>
      <c r="C17" s="86" t="s">
        <v>2096</v>
      </c>
      <c r="D17" s="87">
        <f t="shared" si="2"/>
        <v>11110</v>
      </c>
      <c r="E17" s="95">
        <f t="shared" si="1"/>
        <v>5</v>
      </c>
      <c r="F17" s="88">
        <v>1</v>
      </c>
      <c r="G17" s="89"/>
      <c r="H17" s="88">
        <v>2</v>
      </c>
      <c r="I17" s="89"/>
      <c r="J17" s="88">
        <v>1</v>
      </c>
      <c r="K17" s="89"/>
      <c r="L17" s="88"/>
      <c r="M17" s="89"/>
      <c r="N17" s="88">
        <v>1</v>
      </c>
      <c r="O17" s="89"/>
      <c r="P17" s="88"/>
      <c r="Q17" s="89"/>
      <c r="R17" s="88"/>
      <c r="S17" s="89"/>
      <c r="T17" s="88"/>
      <c r="U17" s="89"/>
      <c r="V17" s="88"/>
      <c r="W17" s="89"/>
      <c r="X17" s="88"/>
      <c r="Y17" s="89"/>
      <c r="Z17" s="88"/>
      <c r="AA17" s="89"/>
      <c r="AB17" s="88"/>
      <c r="AC17" s="89"/>
      <c r="AD17" s="88"/>
      <c r="AE17" s="89"/>
      <c r="AF17" s="88"/>
      <c r="AG17" s="89"/>
      <c r="AH17" s="88"/>
      <c r="AI17" s="89"/>
      <c r="AJ17" s="88"/>
      <c r="AK17" s="89"/>
      <c r="AL17" s="88"/>
      <c r="AM17" s="84" t="s">
        <v>1624</v>
      </c>
      <c r="AN17" s="85" t="s">
        <v>1205</v>
      </c>
      <c r="AO17" s="32"/>
      <c r="AP17" s="32"/>
      <c r="AQ17" s="32"/>
      <c r="AR17" s="32"/>
      <c r="AS17" s="32"/>
    </row>
    <row r="18" spans="1:45" x14ac:dyDescent="0.2">
      <c r="A18" s="94" t="s">
        <v>1624</v>
      </c>
      <c r="B18" s="90" t="s">
        <v>2106</v>
      </c>
      <c r="C18" s="91" t="s">
        <v>2097</v>
      </c>
      <c r="D18" s="92">
        <f t="shared" si="2"/>
        <v>11680</v>
      </c>
      <c r="E18" s="96">
        <f t="shared" si="1"/>
        <v>5</v>
      </c>
      <c r="F18" s="93">
        <v>1</v>
      </c>
      <c r="G18" s="93"/>
      <c r="H18" s="93">
        <v>2</v>
      </c>
      <c r="I18" s="93"/>
      <c r="J18" s="93">
        <v>1</v>
      </c>
      <c r="K18" s="93"/>
      <c r="L18" s="93"/>
      <c r="M18" s="93"/>
      <c r="N18" s="93"/>
      <c r="O18" s="93"/>
      <c r="P18" s="93"/>
      <c r="Q18" s="93"/>
      <c r="R18" s="93"/>
      <c r="S18" s="93">
        <v>1</v>
      </c>
      <c r="T18" s="93"/>
      <c r="U18" s="93"/>
      <c r="V18" s="93"/>
      <c r="W18" s="93"/>
      <c r="X18" s="93"/>
      <c r="Y18" s="93"/>
      <c r="Z18" s="93"/>
      <c r="AA18" s="93"/>
      <c r="AB18" s="93"/>
      <c r="AC18" s="93"/>
      <c r="AD18" s="93"/>
      <c r="AE18" s="93"/>
      <c r="AF18" s="93"/>
      <c r="AG18" s="93"/>
      <c r="AH18" s="93"/>
      <c r="AI18" s="93"/>
      <c r="AJ18" s="93"/>
      <c r="AK18" s="93"/>
      <c r="AL18" s="93"/>
      <c r="AM18" s="94" t="s">
        <v>1624</v>
      </c>
      <c r="AN18" s="90" t="s">
        <v>1206</v>
      </c>
      <c r="AO18" s="32"/>
      <c r="AP18" s="32"/>
      <c r="AQ18" s="32"/>
      <c r="AR18" s="32"/>
      <c r="AS18" s="32"/>
    </row>
    <row r="19" spans="1:45" x14ac:dyDescent="0.2">
      <c r="A19" s="84" t="s">
        <v>1624</v>
      </c>
      <c r="B19" s="85" t="s">
        <v>2095</v>
      </c>
      <c r="C19" s="86" t="s">
        <v>2098</v>
      </c>
      <c r="D19" s="87">
        <f t="shared" si="2"/>
        <v>10690</v>
      </c>
      <c r="E19" s="95">
        <f t="shared" si="1"/>
        <v>5</v>
      </c>
      <c r="F19" s="88">
        <v>1</v>
      </c>
      <c r="G19" s="89"/>
      <c r="H19" s="88">
        <v>2</v>
      </c>
      <c r="I19" s="89"/>
      <c r="J19" s="88">
        <v>1</v>
      </c>
      <c r="K19" s="89"/>
      <c r="L19" s="88"/>
      <c r="M19" s="89"/>
      <c r="N19" s="88"/>
      <c r="O19" s="89"/>
      <c r="P19" s="88"/>
      <c r="Q19" s="89"/>
      <c r="R19" s="88"/>
      <c r="S19" s="89"/>
      <c r="T19" s="88"/>
      <c r="U19" s="89"/>
      <c r="V19" s="88"/>
      <c r="W19" s="89"/>
      <c r="X19" s="88"/>
      <c r="Y19" s="89"/>
      <c r="Z19" s="88"/>
      <c r="AA19" s="89"/>
      <c r="AB19" s="88">
        <v>1</v>
      </c>
      <c r="AC19" s="89"/>
      <c r="AD19" s="88"/>
      <c r="AE19" s="89"/>
      <c r="AF19" s="88"/>
      <c r="AG19" s="89"/>
      <c r="AH19" s="88"/>
      <c r="AI19" s="89"/>
      <c r="AJ19" s="88"/>
      <c r="AK19" s="89"/>
      <c r="AL19" s="88"/>
      <c r="AM19" s="84" t="s">
        <v>1624</v>
      </c>
      <c r="AN19" s="85" t="s">
        <v>2095</v>
      </c>
      <c r="AO19" s="32"/>
      <c r="AP19" s="32"/>
      <c r="AQ19" s="32"/>
      <c r="AR19" s="32"/>
      <c r="AS19" s="32"/>
    </row>
    <row r="20" spans="1:45" x14ac:dyDescent="0.2">
      <c r="A20" s="94" t="s">
        <v>1624</v>
      </c>
      <c r="B20" s="90" t="s">
        <v>2107</v>
      </c>
      <c r="C20" s="91" t="s">
        <v>2099</v>
      </c>
      <c r="D20" s="92">
        <f t="shared" si="2"/>
        <v>11120</v>
      </c>
      <c r="E20" s="96">
        <f t="shared" si="1"/>
        <v>5</v>
      </c>
      <c r="F20" s="93">
        <v>1</v>
      </c>
      <c r="G20" s="93"/>
      <c r="H20" s="93">
        <v>2</v>
      </c>
      <c r="I20" s="93"/>
      <c r="J20" s="93">
        <v>1</v>
      </c>
      <c r="K20" s="93"/>
      <c r="L20" s="93"/>
      <c r="M20" s="93"/>
      <c r="N20" s="93"/>
      <c r="O20" s="93"/>
      <c r="P20" s="93"/>
      <c r="Q20" s="93"/>
      <c r="R20" s="93"/>
      <c r="S20" s="93"/>
      <c r="T20" s="93"/>
      <c r="U20" s="93"/>
      <c r="V20" s="93"/>
      <c r="W20" s="93"/>
      <c r="X20" s="93"/>
      <c r="Y20" s="93"/>
      <c r="Z20" s="93"/>
      <c r="AA20" s="93"/>
      <c r="AB20" s="93"/>
      <c r="AC20" s="93"/>
      <c r="AD20" s="93"/>
      <c r="AE20" s="93"/>
      <c r="AF20" s="93"/>
      <c r="AG20" s="93">
        <v>1</v>
      </c>
      <c r="AH20" s="93"/>
      <c r="AI20" s="93"/>
      <c r="AJ20" s="93"/>
      <c r="AK20" s="93"/>
      <c r="AL20" s="93"/>
      <c r="AM20" s="94" t="s">
        <v>1624</v>
      </c>
      <c r="AN20" s="90" t="s">
        <v>1211</v>
      </c>
      <c r="AO20" s="32"/>
      <c r="AP20" s="32"/>
      <c r="AQ20" s="32"/>
      <c r="AR20" s="32"/>
      <c r="AS20" s="32"/>
    </row>
    <row r="21" spans="1:45" x14ac:dyDescent="0.2">
      <c r="A21" s="84" t="s">
        <v>1624</v>
      </c>
      <c r="B21" s="85" t="s">
        <v>1212</v>
      </c>
      <c r="C21" s="86" t="s">
        <v>2100</v>
      </c>
      <c r="D21" s="87">
        <f t="shared" si="2"/>
        <v>10810</v>
      </c>
      <c r="E21" s="95">
        <f t="shared" si="1"/>
        <v>4</v>
      </c>
      <c r="F21" s="88">
        <v>1</v>
      </c>
      <c r="G21" s="89"/>
      <c r="H21" s="88"/>
      <c r="I21" s="89">
        <v>1</v>
      </c>
      <c r="J21" s="88">
        <v>1</v>
      </c>
      <c r="K21" s="89"/>
      <c r="L21" s="88"/>
      <c r="M21" s="89"/>
      <c r="N21" s="88"/>
      <c r="O21" s="89">
        <v>1</v>
      </c>
      <c r="P21" s="88"/>
      <c r="Q21" s="89"/>
      <c r="R21" s="88"/>
      <c r="S21" s="89"/>
      <c r="T21" s="88"/>
      <c r="U21" s="89"/>
      <c r="V21" s="88"/>
      <c r="W21" s="89"/>
      <c r="X21" s="88"/>
      <c r="Y21" s="89"/>
      <c r="Z21" s="88"/>
      <c r="AA21" s="89"/>
      <c r="AB21" s="88"/>
      <c r="AC21" s="89"/>
      <c r="AD21" s="88"/>
      <c r="AE21" s="89"/>
      <c r="AF21" s="88"/>
      <c r="AG21" s="89"/>
      <c r="AH21" s="88"/>
      <c r="AI21" s="89"/>
      <c r="AJ21" s="88"/>
      <c r="AK21" s="89"/>
      <c r="AL21" s="88"/>
      <c r="AM21" s="84" t="s">
        <v>1624</v>
      </c>
      <c r="AN21" s="85" t="s">
        <v>1212</v>
      </c>
      <c r="AO21" s="32"/>
      <c r="AP21" s="32"/>
      <c r="AQ21" s="32"/>
      <c r="AR21" s="32"/>
      <c r="AS21" s="32"/>
    </row>
    <row r="22" spans="1:45" x14ac:dyDescent="0.2">
      <c r="A22" s="94" t="s">
        <v>1624</v>
      </c>
      <c r="B22" s="90" t="s">
        <v>1213</v>
      </c>
      <c r="C22" s="91" t="s">
        <v>2101</v>
      </c>
      <c r="D22" s="92">
        <f t="shared" si="2"/>
        <v>11420</v>
      </c>
      <c r="E22" s="96">
        <f t="shared" si="1"/>
        <v>4</v>
      </c>
      <c r="F22" s="93">
        <v>1</v>
      </c>
      <c r="G22" s="93"/>
      <c r="H22" s="93"/>
      <c r="I22" s="93">
        <v>1</v>
      </c>
      <c r="J22" s="93">
        <v>1</v>
      </c>
      <c r="K22" s="93"/>
      <c r="L22" s="93"/>
      <c r="M22" s="93"/>
      <c r="N22" s="93"/>
      <c r="O22" s="93"/>
      <c r="P22" s="93"/>
      <c r="Q22" s="93"/>
      <c r="R22" s="93"/>
      <c r="S22" s="93"/>
      <c r="T22" s="93"/>
      <c r="U22" s="93"/>
      <c r="V22" s="93"/>
      <c r="W22" s="93"/>
      <c r="X22" s="93">
        <v>1</v>
      </c>
      <c r="Y22" s="93"/>
      <c r="Z22" s="93"/>
      <c r="AA22" s="93"/>
      <c r="AB22" s="93"/>
      <c r="AC22" s="93"/>
      <c r="AD22" s="93"/>
      <c r="AE22" s="93"/>
      <c r="AF22" s="93"/>
      <c r="AG22" s="93"/>
      <c r="AH22" s="93"/>
      <c r="AI22" s="93"/>
      <c r="AJ22" s="93"/>
      <c r="AK22" s="93"/>
      <c r="AL22" s="93"/>
      <c r="AM22" s="94" t="s">
        <v>1624</v>
      </c>
      <c r="AN22" s="90" t="s">
        <v>1213</v>
      </c>
      <c r="AO22" s="32"/>
      <c r="AP22" s="32"/>
      <c r="AQ22" s="32"/>
      <c r="AR22" s="32"/>
      <c r="AS22" s="32"/>
    </row>
    <row r="23" spans="1:45" x14ac:dyDescent="0.2">
      <c r="A23" s="84" t="s">
        <v>1624</v>
      </c>
      <c r="B23" s="85" t="s">
        <v>260</v>
      </c>
      <c r="C23" s="86" t="s">
        <v>2102</v>
      </c>
      <c r="D23" s="87">
        <f t="shared" si="2"/>
        <v>11420</v>
      </c>
      <c r="E23" s="95">
        <f t="shared" si="1"/>
        <v>4</v>
      </c>
      <c r="F23" s="88">
        <v>1</v>
      </c>
      <c r="G23" s="89"/>
      <c r="H23" s="88"/>
      <c r="I23" s="89">
        <v>1</v>
      </c>
      <c r="J23" s="88">
        <v>1</v>
      </c>
      <c r="K23" s="89"/>
      <c r="L23" s="88"/>
      <c r="M23" s="89"/>
      <c r="N23" s="88"/>
      <c r="O23" s="89"/>
      <c r="P23" s="88"/>
      <c r="Q23" s="89"/>
      <c r="R23" s="88"/>
      <c r="S23" s="89"/>
      <c r="T23" s="88">
        <v>1</v>
      </c>
      <c r="U23" s="89"/>
      <c r="V23" s="88"/>
      <c r="W23" s="89"/>
      <c r="X23" s="88"/>
      <c r="Y23" s="89"/>
      <c r="Z23" s="88"/>
      <c r="AA23" s="89"/>
      <c r="AB23" s="88"/>
      <c r="AC23" s="89"/>
      <c r="AD23" s="88"/>
      <c r="AE23" s="89"/>
      <c r="AF23" s="88"/>
      <c r="AG23" s="89"/>
      <c r="AH23" s="88"/>
      <c r="AI23" s="89"/>
      <c r="AJ23" s="88"/>
      <c r="AK23" s="89"/>
      <c r="AL23" s="88"/>
      <c r="AM23" s="84" t="s">
        <v>1624</v>
      </c>
      <c r="AN23" s="85" t="s">
        <v>260</v>
      </c>
      <c r="AO23" s="32"/>
      <c r="AP23" s="32"/>
      <c r="AQ23" s="32"/>
      <c r="AR23" s="32"/>
      <c r="AS23" s="32"/>
    </row>
    <row r="24" spans="1:45" x14ac:dyDescent="0.2">
      <c r="A24" s="94" t="s">
        <v>1624</v>
      </c>
      <c r="B24" s="90" t="s">
        <v>2108</v>
      </c>
      <c r="C24" s="91" t="s">
        <v>2103</v>
      </c>
      <c r="D24" s="92">
        <f t="shared" si="2"/>
        <v>10320</v>
      </c>
      <c r="E24" s="96">
        <f t="shared" si="1"/>
        <v>4</v>
      </c>
      <c r="F24" s="93">
        <v>1</v>
      </c>
      <c r="G24" s="93"/>
      <c r="H24" s="93"/>
      <c r="I24" s="93">
        <v>1</v>
      </c>
      <c r="J24" s="93">
        <v>1</v>
      </c>
      <c r="K24" s="93"/>
      <c r="L24" s="93"/>
      <c r="M24" s="93"/>
      <c r="N24" s="93"/>
      <c r="O24" s="93"/>
      <c r="P24" s="93"/>
      <c r="Q24" s="93"/>
      <c r="R24" s="93"/>
      <c r="S24" s="93"/>
      <c r="T24" s="93"/>
      <c r="U24" s="93"/>
      <c r="V24" s="93"/>
      <c r="W24" s="93"/>
      <c r="X24" s="93"/>
      <c r="Y24" s="93"/>
      <c r="Z24" s="93"/>
      <c r="AA24" s="93"/>
      <c r="AB24" s="93"/>
      <c r="AC24" s="93">
        <v>1</v>
      </c>
      <c r="AD24" s="93"/>
      <c r="AE24" s="93"/>
      <c r="AF24" s="93"/>
      <c r="AG24" s="93"/>
      <c r="AH24" s="93"/>
      <c r="AI24" s="93"/>
      <c r="AJ24" s="93"/>
      <c r="AK24" s="93"/>
      <c r="AL24" s="93"/>
      <c r="AM24" s="94" t="s">
        <v>1624</v>
      </c>
      <c r="AN24" s="90" t="s">
        <v>2108</v>
      </c>
      <c r="AO24" s="32"/>
      <c r="AP24" s="32"/>
      <c r="AQ24" s="32"/>
      <c r="AR24" s="32"/>
      <c r="AS24" s="32"/>
    </row>
    <row r="25" spans="1:45" x14ac:dyDescent="0.2">
      <c r="A25" s="84" t="s">
        <v>1624</v>
      </c>
      <c r="B25" s="85" t="s">
        <v>263</v>
      </c>
      <c r="C25" s="86" t="s">
        <v>2104</v>
      </c>
      <c r="D25" s="87">
        <f t="shared" si="2"/>
        <v>10780</v>
      </c>
      <c r="E25" s="95">
        <f t="shared" si="1"/>
        <v>4</v>
      </c>
      <c r="F25" s="88">
        <v>1</v>
      </c>
      <c r="G25" s="89"/>
      <c r="H25" s="88"/>
      <c r="I25" s="89">
        <v>1</v>
      </c>
      <c r="J25" s="88">
        <v>1</v>
      </c>
      <c r="K25" s="89"/>
      <c r="L25" s="88"/>
      <c r="M25" s="89"/>
      <c r="N25" s="88"/>
      <c r="O25" s="89"/>
      <c r="P25" s="88"/>
      <c r="Q25" s="89"/>
      <c r="R25" s="88"/>
      <c r="S25" s="89"/>
      <c r="T25" s="88"/>
      <c r="U25" s="89"/>
      <c r="V25" s="88"/>
      <c r="W25" s="89"/>
      <c r="X25" s="88"/>
      <c r="Y25" s="89"/>
      <c r="Z25" s="88"/>
      <c r="AA25" s="89"/>
      <c r="AB25" s="88"/>
      <c r="AC25" s="89"/>
      <c r="AD25" s="88"/>
      <c r="AE25" s="89"/>
      <c r="AF25" s="88"/>
      <c r="AG25" s="89"/>
      <c r="AH25" s="88"/>
      <c r="AI25" s="89"/>
      <c r="AJ25" s="88"/>
      <c r="AK25" s="89"/>
      <c r="AL25" s="88">
        <v>1</v>
      </c>
      <c r="AM25" s="84" t="s">
        <v>1624</v>
      </c>
      <c r="AN25" s="85" t="s">
        <v>263</v>
      </c>
      <c r="AO25" s="32"/>
      <c r="AP25" s="32"/>
      <c r="AQ25" s="32"/>
      <c r="AR25" s="32"/>
      <c r="AS25" s="32"/>
    </row>
    <row r="26" spans="1:45" x14ac:dyDescent="0.2">
      <c r="A26" s="94" t="s">
        <v>1624</v>
      </c>
      <c r="B26" s="90" t="s">
        <v>264</v>
      </c>
      <c r="C26" s="91" t="s">
        <v>2105</v>
      </c>
      <c r="D26" s="92">
        <f t="shared" si="2"/>
        <v>10780</v>
      </c>
      <c r="E26" s="96">
        <f t="shared" si="1"/>
        <v>4</v>
      </c>
      <c r="F26" s="93">
        <v>1</v>
      </c>
      <c r="G26" s="93"/>
      <c r="H26" s="93"/>
      <c r="I26" s="93">
        <v>1</v>
      </c>
      <c r="J26" s="93">
        <v>1</v>
      </c>
      <c r="K26" s="93"/>
      <c r="L26" s="93"/>
      <c r="M26" s="93"/>
      <c r="N26" s="93"/>
      <c r="O26" s="93"/>
      <c r="P26" s="93"/>
      <c r="Q26" s="93"/>
      <c r="R26" s="93"/>
      <c r="S26" s="93"/>
      <c r="T26" s="93"/>
      <c r="U26" s="93"/>
      <c r="V26" s="93"/>
      <c r="W26" s="93"/>
      <c r="X26" s="93"/>
      <c r="Y26" s="93"/>
      <c r="Z26" s="93"/>
      <c r="AA26" s="93"/>
      <c r="AB26" s="93"/>
      <c r="AC26" s="93"/>
      <c r="AD26" s="93"/>
      <c r="AE26" s="93"/>
      <c r="AF26" s="93"/>
      <c r="AG26" s="93"/>
      <c r="AH26" s="93">
        <v>1</v>
      </c>
      <c r="AI26" s="93"/>
      <c r="AJ26" s="93"/>
      <c r="AK26" s="93"/>
      <c r="AL26" s="93"/>
      <c r="AM26" s="94" t="s">
        <v>1624</v>
      </c>
      <c r="AN26" s="90" t="s">
        <v>264</v>
      </c>
      <c r="AO26" s="32"/>
      <c r="AP26" s="32"/>
      <c r="AQ26" s="32"/>
      <c r="AR26" s="32"/>
      <c r="AS26" s="32"/>
    </row>
    <row r="27" spans="1:45" ht="12" x14ac:dyDescent="0.2">
      <c r="A27" s="133" t="s">
        <v>243</v>
      </c>
      <c r="B27" s="64"/>
      <c r="C27" s="59"/>
      <c r="D27" s="60" t="s">
        <v>42</v>
      </c>
      <c r="F27" s="65">
        <f>F4</f>
        <v>2950</v>
      </c>
      <c r="G27" s="66">
        <f t="shared" ref="G27:AL27" si="3">G4</f>
        <v>3100</v>
      </c>
      <c r="H27" s="65">
        <f t="shared" si="3"/>
        <v>900</v>
      </c>
      <c r="I27" s="66">
        <f t="shared" si="3"/>
        <v>1200</v>
      </c>
      <c r="J27" s="65">
        <f t="shared" si="3"/>
        <v>3750</v>
      </c>
      <c r="K27" s="66">
        <f t="shared" si="3"/>
        <v>1460</v>
      </c>
      <c r="L27" s="65">
        <f t="shared" si="3"/>
        <v>1710</v>
      </c>
      <c r="M27" s="66">
        <f t="shared" si="3"/>
        <v>1980</v>
      </c>
      <c r="N27" s="65">
        <f t="shared" si="3"/>
        <v>2610</v>
      </c>
      <c r="O27" s="66">
        <f t="shared" si="3"/>
        <v>2910</v>
      </c>
      <c r="P27" s="65">
        <f t="shared" si="3"/>
        <v>1870</v>
      </c>
      <c r="Q27" s="66">
        <f t="shared" si="3"/>
        <v>2200</v>
      </c>
      <c r="R27" s="65">
        <f t="shared" si="3"/>
        <v>2570</v>
      </c>
      <c r="S27" s="66">
        <f t="shared" si="3"/>
        <v>3180</v>
      </c>
      <c r="T27" s="65">
        <f t="shared" si="3"/>
        <v>3520</v>
      </c>
      <c r="U27" s="66">
        <f t="shared" si="3"/>
        <v>2210</v>
      </c>
      <c r="V27" s="65">
        <f t="shared" si="3"/>
        <v>2520</v>
      </c>
      <c r="W27" s="66">
        <f t="shared" si="3"/>
        <v>3180</v>
      </c>
      <c r="X27" s="65">
        <f t="shared" si="3"/>
        <v>3520</v>
      </c>
      <c r="Y27" s="66">
        <f t="shared" si="3"/>
        <v>1090</v>
      </c>
      <c r="Z27" s="65">
        <f t="shared" si="3"/>
        <v>1310</v>
      </c>
      <c r="AA27" s="66">
        <f t="shared" si="3"/>
        <v>1590</v>
      </c>
      <c r="AB27" s="65">
        <f t="shared" si="3"/>
        <v>2190</v>
      </c>
      <c r="AC27" s="66">
        <f t="shared" si="3"/>
        <v>2420</v>
      </c>
      <c r="AD27" s="65">
        <f t="shared" si="3"/>
        <v>1390</v>
      </c>
      <c r="AE27" s="66">
        <f t="shared" si="3"/>
        <v>1690</v>
      </c>
      <c r="AF27" s="65">
        <f t="shared" si="3"/>
        <v>1990</v>
      </c>
      <c r="AG27" s="66">
        <f t="shared" si="3"/>
        <v>2620</v>
      </c>
      <c r="AH27" s="65">
        <f t="shared" si="3"/>
        <v>2880</v>
      </c>
      <c r="AI27" s="66">
        <f t="shared" si="3"/>
        <v>1620</v>
      </c>
      <c r="AJ27" s="65">
        <f t="shared" si="3"/>
        <v>1920</v>
      </c>
      <c r="AK27" s="66">
        <f t="shared" si="3"/>
        <v>2620</v>
      </c>
      <c r="AL27" s="65">
        <f t="shared" si="3"/>
        <v>2880</v>
      </c>
      <c r="AM27" s="58"/>
      <c r="AN27" s="64"/>
    </row>
    <row r="28" spans="1:45" ht="12.75" customHeight="1" x14ac:dyDescent="0.2">
      <c r="A28" s="152"/>
      <c r="B28" s="56" t="s">
        <v>359</v>
      </c>
      <c r="C28" s="191" t="s">
        <v>2309</v>
      </c>
      <c r="D28" s="23"/>
      <c r="F28" s="18">
        <v>0</v>
      </c>
      <c r="G28" s="61">
        <v>1</v>
      </c>
      <c r="H28" s="18" t="s">
        <v>441</v>
      </c>
      <c r="I28" s="61" t="s">
        <v>442</v>
      </c>
      <c r="J28" s="18" t="s">
        <v>2085</v>
      </c>
      <c r="K28" s="61">
        <v>1</v>
      </c>
      <c r="L28" s="18">
        <v>2</v>
      </c>
      <c r="M28" s="61">
        <v>3</v>
      </c>
      <c r="N28" s="18" t="s">
        <v>442</v>
      </c>
      <c r="O28" s="61" t="s">
        <v>2109</v>
      </c>
      <c r="P28" s="18">
        <v>1</v>
      </c>
      <c r="Q28" s="61">
        <v>2</v>
      </c>
      <c r="R28" s="18">
        <v>3</v>
      </c>
      <c r="S28" s="61" t="s">
        <v>442</v>
      </c>
      <c r="T28" s="18" t="s">
        <v>2109</v>
      </c>
      <c r="U28" s="61">
        <v>2</v>
      </c>
      <c r="V28" s="18">
        <v>3</v>
      </c>
      <c r="W28" s="61" t="s">
        <v>442</v>
      </c>
      <c r="X28" s="18" t="s">
        <v>2109</v>
      </c>
      <c r="Y28" s="61">
        <v>1</v>
      </c>
      <c r="Z28" s="18">
        <v>2</v>
      </c>
      <c r="AA28" s="61">
        <v>3</v>
      </c>
      <c r="AB28" s="18" t="s">
        <v>442</v>
      </c>
      <c r="AC28" s="61" t="s">
        <v>2109</v>
      </c>
      <c r="AD28" s="18">
        <v>1</v>
      </c>
      <c r="AE28" s="61">
        <v>2</v>
      </c>
      <c r="AF28" s="18">
        <v>3</v>
      </c>
      <c r="AG28" s="61" t="s">
        <v>442</v>
      </c>
      <c r="AH28" s="18" t="s">
        <v>2109</v>
      </c>
      <c r="AI28" s="61">
        <v>2</v>
      </c>
      <c r="AJ28" s="18">
        <v>3</v>
      </c>
      <c r="AK28" s="61" t="s">
        <v>442</v>
      </c>
      <c r="AL28" s="18" t="s">
        <v>2109</v>
      </c>
      <c r="AN28" s="56"/>
    </row>
    <row r="29" spans="1:45" ht="85.5" customHeight="1" x14ac:dyDescent="0.2">
      <c r="A29" s="151"/>
      <c r="B29" s="57"/>
      <c r="C29" s="191"/>
      <c r="D29" s="24" t="s">
        <v>4</v>
      </c>
      <c r="F29" s="25" t="s">
        <v>1539</v>
      </c>
      <c r="G29" s="62" t="s">
        <v>1540</v>
      </c>
      <c r="H29" s="25" t="s">
        <v>1542</v>
      </c>
      <c r="I29" s="62" t="s">
        <v>1542</v>
      </c>
      <c r="J29" s="25" t="s">
        <v>1547</v>
      </c>
      <c r="K29" s="62" t="s">
        <v>1552</v>
      </c>
      <c r="L29" s="25" t="s">
        <v>1554</v>
      </c>
      <c r="M29" s="62" t="s">
        <v>1555</v>
      </c>
      <c r="N29" s="25" t="s">
        <v>2127</v>
      </c>
      <c r="O29" s="62" t="s">
        <v>1558</v>
      </c>
      <c r="P29" s="25" t="s">
        <v>1568</v>
      </c>
      <c r="Q29" s="62" t="s">
        <v>1569</v>
      </c>
      <c r="R29" s="25" t="s">
        <v>1571</v>
      </c>
      <c r="S29" s="62" t="s">
        <v>2132</v>
      </c>
      <c r="T29" s="25" t="s">
        <v>1576</v>
      </c>
      <c r="U29" s="62" t="s">
        <v>1570</v>
      </c>
      <c r="V29" s="25" t="s">
        <v>1572</v>
      </c>
      <c r="W29" s="62" t="s">
        <v>2133</v>
      </c>
      <c r="X29" s="25" t="s">
        <v>1577</v>
      </c>
      <c r="Y29" s="62" t="s">
        <v>1587</v>
      </c>
      <c r="Z29" s="25" t="s">
        <v>1588</v>
      </c>
      <c r="AA29" s="62" t="s">
        <v>1589</v>
      </c>
      <c r="AB29" s="25" t="s">
        <v>2136</v>
      </c>
      <c r="AC29" s="62" t="s">
        <v>1592</v>
      </c>
      <c r="AD29" s="25" t="s">
        <v>1608</v>
      </c>
      <c r="AE29" s="62" t="s">
        <v>1609</v>
      </c>
      <c r="AF29" s="25" t="s">
        <v>1611</v>
      </c>
      <c r="AG29" s="62" t="s">
        <v>2143</v>
      </c>
      <c r="AH29" s="25" t="s">
        <v>1616</v>
      </c>
      <c r="AI29" s="62" t="s">
        <v>1610</v>
      </c>
      <c r="AJ29" s="25" t="s">
        <v>1612</v>
      </c>
      <c r="AK29" s="62" t="s">
        <v>2144</v>
      </c>
      <c r="AL29" s="25" t="s">
        <v>1617</v>
      </c>
      <c r="AN29" s="57"/>
    </row>
    <row r="30" spans="1:45" ht="12" x14ac:dyDescent="0.2">
      <c r="C30" s="148"/>
    </row>
  </sheetData>
  <mergeCells count="11">
    <mergeCell ref="C28:C29"/>
    <mergeCell ref="A2:C3"/>
    <mergeCell ref="U1:X1"/>
    <mergeCell ref="Y1:AC1"/>
    <mergeCell ref="AD1:AH1"/>
    <mergeCell ref="AI1:AL1"/>
    <mergeCell ref="E1:E4"/>
    <mergeCell ref="F1:G1"/>
    <mergeCell ref="K1:O1"/>
    <mergeCell ref="H1:I1"/>
    <mergeCell ref="P1:T1"/>
  </mergeCells>
  <conditionalFormatting sqref="L5 L7 L9">
    <cfRule type="cellIs" dxfId="21" priority="24" stopIfTrue="1" operator="equal">
      <formula>0</formula>
    </cfRule>
  </conditionalFormatting>
  <conditionalFormatting sqref="L8:L9 L6">
    <cfRule type="cellIs" dxfId="20" priority="25" stopIfTrue="1" operator="equal">
      <formula>0</formula>
    </cfRule>
  </conditionalFormatting>
  <conditionalFormatting sqref="L11 L13 L15">
    <cfRule type="cellIs" dxfId="19" priority="277" stopIfTrue="1" operator="equal">
      <formula>0</formula>
    </cfRule>
  </conditionalFormatting>
  <conditionalFormatting sqref="L14:L15 L12">
    <cfRule type="cellIs" dxfId="18" priority="278" stopIfTrue="1" operator="equal">
      <formula>0</formula>
    </cfRule>
  </conditionalFormatting>
  <conditionalFormatting sqref="L17">
    <cfRule type="cellIs" dxfId="17" priority="22" stopIfTrue="1" operator="equal">
      <formula>0</formula>
    </cfRule>
  </conditionalFormatting>
  <conditionalFormatting sqref="L18">
    <cfRule type="cellIs" dxfId="16" priority="23" stopIfTrue="1" operator="equal">
      <formula>0</formula>
    </cfRule>
  </conditionalFormatting>
  <conditionalFormatting sqref="L19">
    <cfRule type="cellIs" dxfId="15" priority="21" stopIfTrue="1" operator="equal">
      <formula>0</formula>
    </cfRule>
  </conditionalFormatting>
  <conditionalFormatting sqref="L21 L23 L25">
    <cfRule type="cellIs" dxfId="14" priority="19" stopIfTrue="1" operator="equal">
      <formula>0</formula>
    </cfRule>
  </conditionalFormatting>
  <conditionalFormatting sqref="L24:L25 L22">
    <cfRule type="cellIs" dxfId="13" priority="20" stopIfTrue="1" operator="equal">
      <formula>0</formula>
    </cfRule>
  </conditionalFormatting>
  <conditionalFormatting sqref="Z5:AA5 Z7:AA7 Z9:AA9">
    <cfRule type="cellIs" dxfId="12" priority="6" stopIfTrue="1" operator="equal">
      <formula>0</formula>
    </cfRule>
  </conditionalFormatting>
  <conditionalFormatting sqref="Z8:AA9 Z6:AA6">
    <cfRule type="cellIs" dxfId="11" priority="7" stopIfTrue="1" operator="equal">
      <formula>0</formula>
    </cfRule>
  </conditionalFormatting>
  <conditionalFormatting sqref="Z11:AA11 Z13:AA13 Z15:AA15">
    <cfRule type="cellIs" dxfId="10" priority="8" stopIfTrue="1" operator="equal">
      <formula>0</formula>
    </cfRule>
  </conditionalFormatting>
  <conditionalFormatting sqref="Z14:AA15 Z12:AA12">
    <cfRule type="cellIs" dxfId="9" priority="9" stopIfTrue="1" operator="equal">
      <formula>0</formula>
    </cfRule>
  </conditionalFormatting>
  <conditionalFormatting sqref="Z17:AA17">
    <cfRule type="cellIs" dxfId="8" priority="4" stopIfTrue="1" operator="equal">
      <formula>0</formula>
    </cfRule>
  </conditionalFormatting>
  <conditionalFormatting sqref="Z18:AA18">
    <cfRule type="cellIs" dxfId="7" priority="5" stopIfTrue="1" operator="equal">
      <formula>0</formula>
    </cfRule>
  </conditionalFormatting>
  <conditionalFormatting sqref="Z19:AA19">
    <cfRule type="cellIs" dxfId="6" priority="3" stopIfTrue="1" operator="equal">
      <formula>0</formula>
    </cfRule>
  </conditionalFormatting>
  <conditionalFormatting sqref="Z21:AA21 Z23:AA23 Z25:AA25">
    <cfRule type="cellIs" dxfId="5" priority="1" stopIfTrue="1" operator="equal">
      <formula>0</formula>
    </cfRule>
  </conditionalFormatting>
  <conditionalFormatting sqref="Z24:AA25 Z22:AA22">
    <cfRule type="cellIs" dxfId="4" priority="2" stopIfTrue="1" operator="equal">
      <formula>0</formula>
    </cfRule>
  </conditionalFormatting>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7AB3-D48B-45DD-9A86-3E63F2922A5B}">
  <dimension ref="A1:G88"/>
  <sheetViews>
    <sheetView showGridLines="0" workbookViewId="0">
      <selection activeCell="D45" sqref="D45:D88"/>
    </sheetView>
  </sheetViews>
  <sheetFormatPr defaultRowHeight="11.25" x14ac:dyDescent="0.2"/>
  <cols>
    <col min="1" max="1" width="1.85546875" style="39" customWidth="1"/>
    <col min="2" max="2" width="15.85546875" style="39" customWidth="1"/>
    <col min="3" max="3" width="72.7109375" style="39" customWidth="1"/>
    <col min="4" max="4" width="11" style="40" customWidth="1"/>
    <col min="5" max="5" width="2.5703125" style="39" bestFit="1" customWidth="1"/>
    <col min="6" max="7" width="4.42578125" style="39" bestFit="1" customWidth="1"/>
    <col min="8" max="10" width="3.5703125" style="39" bestFit="1" customWidth="1"/>
    <col min="11" max="12" width="4.42578125" style="39" bestFit="1" customWidth="1"/>
    <col min="13" max="13" width="4.85546875" style="39" bestFit="1" customWidth="1"/>
    <col min="14" max="14" width="4.42578125" style="39" bestFit="1" customWidth="1"/>
    <col min="15" max="21" width="3.5703125" style="39" bestFit="1" customWidth="1"/>
    <col min="22" max="22" width="4.42578125" style="39" bestFit="1" customWidth="1"/>
    <col min="23" max="36" width="3.5703125" style="39" bestFit="1" customWidth="1"/>
    <col min="37" max="37" width="4.42578125" style="39" bestFit="1" customWidth="1"/>
    <col min="38" max="39" width="3.5703125" style="39" bestFit="1" customWidth="1"/>
    <col min="40" max="40" width="4.42578125" style="39" bestFit="1" customWidth="1"/>
    <col min="41" max="42" width="3.5703125" style="39" bestFit="1" customWidth="1"/>
    <col min="43" max="43" width="4.42578125" style="39" bestFit="1" customWidth="1"/>
    <col min="44" max="45" width="3.5703125" style="39" bestFit="1" customWidth="1"/>
    <col min="46" max="46" width="4.42578125" style="39" bestFit="1" customWidth="1"/>
    <col min="47" max="54" width="3.5703125" style="39" bestFit="1" customWidth="1"/>
    <col min="55" max="16384" width="9.140625" style="39"/>
  </cols>
  <sheetData>
    <row r="1" spans="1:6" s="32" customFormat="1" ht="14.25" customHeight="1" x14ac:dyDescent="0.2">
      <c r="A1" s="44" t="s">
        <v>327</v>
      </c>
      <c r="D1" s="176" t="s">
        <v>1482</v>
      </c>
    </row>
    <row r="2" spans="1:6" s="32" customFormat="1" ht="4.5" customHeight="1" x14ac:dyDescent="0.2">
      <c r="A2" s="31"/>
      <c r="D2" s="176"/>
    </row>
    <row r="3" spans="1:6" s="32" customFormat="1" ht="15" customHeight="1" x14ac:dyDescent="0.2">
      <c r="A3" s="33" t="s">
        <v>1448</v>
      </c>
      <c r="B3" s="34"/>
      <c r="C3" s="35"/>
      <c r="D3" s="177" t="s">
        <v>42</v>
      </c>
    </row>
    <row r="4" spans="1:6" s="32" customFormat="1" ht="12" customHeight="1" x14ac:dyDescent="0.15">
      <c r="B4" s="36" t="s">
        <v>1502</v>
      </c>
      <c r="C4" s="36" t="s">
        <v>1430</v>
      </c>
      <c r="D4" s="179">
        <v>3100</v>
      </c>
    </row>
    <row r="5" spans="1:6" s="32" customFormat="1" ht="12" customHeight="1" x14ac:dyDescent="0.15">
      <c r="B5" s="36" t="s">
        <v>1503</v>
      </c>
      <c r="C5" s="36" t="s">
        <v>1454</v>
      </c>
      <c r="D5" s="179">
        <v>3650</v>
      </c>
    </row>
    <row r="6" spans="1:6" s="32" customFormat="1" ht="12" customHeight="1" x14ac:dyDescent="0.15">
      <c r="B6" s="36" t="s">
        <v>1504</v>
      </c>
      <c r="C6" s="36" t="s">
        <v>1431</v>
      </c>
      <c r="D6" s="179">
        <v>3300</v>
      </c>
    </row>
    <row r="7" spans="1:6" s="32" customFormat="1" ht="12" customHeight="1" x14ac:dyDescent="0.15">
      <c r="B7" s="36" t="s">
        <v>1505</v>
      </c>
      <c r="C7" s="36" t="s">
        <v>1455</v>
      </c>
      <c r="D7" s="179">
        <v>4000</v>
      </c>
    </row>
    <row r="8" spans="1:6" s="32" customFormat="1" ht="12" customHeight="1" x14ac:dyDescent="0.2">
      <c r="B8" s="36" t="s">
        <v>1414</v>
      </c>
      <c r="C8" s="36" t="s">
        <v>1432</v>
      </c>
      <c r="D8" s="179">
        <v>1300</v>
      </c>
      <c r="F8" s="37"/>
    </row>
    <row r="9" spans="1:6" s="32" customFormat="1" ht="12" customHeight="1" x14ac:dyDescent="0.2">
      <c r="B9" s="36" t="s">
        <v>1456</v>
      </c>
      <c r="C9" s="36" t="s">
        <v>1457</v>
      </c>
      <c r="D9" s="179">
        <v>1550</v>
      </c>
      <c r="F9" s="37"/>
    </row>
    <row r="10" spans="1:6" s="32" customFormat="1" ht="12" customHeight="1" x14ac:dyDescent="0.2">
      <c r="B10" s="32" t="s">
        <v>1415</v>
      </c>
      <c r="C10" s="36" t="s">
        <v>1433</v>
      </c>
      <c r="D10" s="179">
        <v>1300</v>
      </c>
      <c r="F10" s="37"/>
    </row>
    <row r="11" spans="1:6" s="32" customFormat="1" ht="12" customHeight="1" x14ac:dyDescent="0.2">
      <c r="B11" s="32" t="s">
        <v>1458</v>
      </c>
      <c r="C11" s="36" t="s">
        <v>1459</v>
      </c>
      <c r="D11" s="179">
        <v>1600</v>
      </c>
      <c r="F11" s="37"/>
    </row>
    <row r="12" spans="1:6" s="32" customFormat="1" ht="12" customHeight="1" x14ac:dyDescent="0.2">
      <c r="B12" s="32" t="s">
        <v>1416</v>
      </c>
      <c r="C12" s="36" t="s">
        <v>1434</v>
      </c>
      <c r="D12" s="179">
        <v>1750</v>
      </c>
      <c r="F12" s="37"/>
    </row>
    <row r="13" spans="1:6" s="32" customFormat="1" ht="12" customHeight="1" x14ac:dyDescent="0.2">
      <c r="B13" s="32" t="s">
        <v>1460</v>
      </c>
      <c r="C13" s="36" t="s">
        <v>1461</v>
      </c>
      <c r="D13" s="179">
        <v>2050</v>
      </c>
      <c r="F13" s="37"/>
    </row>
    <row r="14" spans="1:6" s="32" customFormat="1" ht="12" customHeight="1" x14ac:dyDescent="0.15">
      <c r="B14" s="36" t="s">
        <v>1417</v>
      </c>
      <c r="C14" s="36" t="s">
        <v>1435</v>
      </c>
      <c r="D14" s="179">
        <v>1400</v>
      </c>
    </row>
    <row r="15" spans="1:6" s="32" customFormat="1" ht="12" customHeight="1" x14ac:dyDescent="0.15">
      <c r="B15" s="36" t="s">
        <v>1462</v>
      </c>
      <c r="C15" s="36" t="s">
        <v>1464</v>
      </c>
      <c r="D15" s="179">
        <v>1650</v>
      </c>
    </row>
    <row r="16" spans="1:6" s="32" customFormat="1" ht="12" customHeight="1" x14ac:dyDescent="0.15">
      <c r="B16" s="36" t="s">
        <v>1419</v>
      </c>
      <c r="C16" s="36" t="s">
        <v>1437</v>
      </c>
      <c r="D16" s="179">
        <v>1800</v>
      </c>
    </row>
    <row r="17" spans="2:6" s="32" customFormat="1" ht="12" customHeight="1" x14ac:dyDescent="0.15">
      <c r="B17" s="36" t="s">
        <v>1465</v>
      </c>
      <c r="C17" s="36" t="s">
        <v>1463</v>
      </c>
      <c r="D17" s="179">
        <v>2150</v>
      </c>
    </row>
    <row r="18" spans="2:6" s="32" customFormat="1" ht="12" customHeight="1" x14ac:dyDescent="0.2">
      <c r="B18" s="36" t="s">
        <v>1418</v>
      </c>
      <c r="C18" s="36" t="s">
        <v>1436</v>
      </c>
      <c r="D18" s="179">
        <v>1600</v>
      </c>
      <c r="F18" s="37"/>
    </row>
    <row r="19" spans="2:6" s="32" customFormat="1" ht="12" customHeight="1" x14ac:dyDescent="0.2">
      <c r="B19" s="36" t="s">
        <v>1466</v>
      </c>
      <c r="C19" s="36" t="s">
        <v>1467</v>
      </c>
      <c r="D19" s="179">
        <v>1900</v>
      </c>
      <c r="F19" s="37"/>
    </row>
    <row r="20" spans="2:6" s="32" customFormat="1" ht="12" customHeight="1" x14ac:dyDescent="0.15">
      <c r="B20" s="36" t="s">
        <v>1420</v>
      </c>
      <c r="C20" s="36" t="s">
        <v>1438</v>
      </c>
      <c r="D20" s="179">
        <v>650</v>
      </c>
    </row>
    <row r="21" spans="2:6" s="32" customFormat="1" ht="12" customHeight="1" x14ac:dyDescent="0.15">
      <c r="B21" s="36" t="s">
        <v>1468</v>
      </c>
      <c r="C21" s="36" t="s">
        <v>1469</v>
      </c>
      <c r="D21" s="179">
        <v>750</v>
      </c>
    </row>
    <row r="22" spans="2:6" s="32" customFormat="1" ht="12" customHeight="1" x14ac:dyDescent="0.15">
      <c r="B22" s="36" t="s">
        <v>1421</v>
      </c>
      <c r="C22" s="32" t="s">
        <v>1439</v>
      </c>
      <c r="D22" s="179">
        <v>1750</v>
      </c>
    </row>
    <row r="23" spans="2:6" s="32" customFormat="1" ht="12" customHeight="1" x14ac:dyDescent="0.15">
      <c r="B23" s="36" t="s">
        <v>1470</v>
      </c>
      <c r="C23" s="32" t="s">
        <v>1471</v>
      </c>
      <c r="D23" s="179">
        <v>1950</v>
      </c>
    </row>
    <row r="24" spans="2:6" s="32" customFormat="1" ht="12" customHeight="1" x14ac:dyDescent="0.15">
      <c r="B24" s="36" t="s">
        <v>1422</v>
      </c>
      <c r="C24" s="36" t="s">
        <v>1440</v>
      </c>
      <c r="D24" s="179">
        <v>3500</v>
      </c>
    </row>
    <row r="25" spans="2:6" s="32" customFormat="1" ht="12" customHeight="1" x14ac:dyDescent="0.15">
      <c r="B25" s="36" t="s">
        <v>1472</v>
      </c>
      <c r="C25" s="36" t="s">
        <v>1473</v>
      </c>
      <c r="D25" s="179">
        <v>4200</v>
      </c>
    </row>
    <row r="26" spans="2:6" s="32" customFormat="1" x14ac:dyDescent="0.15">
      <c r="B26" s="36" t="s">
        <v>1423</v>
      </c>
      <c r="C26" s="36" t="s">
        <v>1441</v>
      </c>
      <c r="D26" s="179">
        <v>3750</v>
      </c>
    </row>
    <row r="27" spans="2:6" s="32" customFormat="1" x14ac:dyDescent="0.15">
      <c r="B27" s="36" t="s">
        <v>1474</v>
      </c>
      <c r="C27" s="36" t="s">
        <v>1475</v>
      </c>
      <c r="D27" s="179">
        <v>4500</v>
      </c>
    </row>
    <row r="28" spans="2:6" s="32" customFormat="1" ht="12" customHeight="1" x14ac:dyDescent="0.15">
      <c r="B28" s="36" t="s">
        <v>1424</v>
      </c>
      <c r="C28" s="36" t="s">
        <v>1442</v>
      </c>
      <c r="D28" s="179">
        <v>1000</v>
      </c>
    </row>
    <row r="29" spans="2:6" s="32" customFormat="1" ht="12" customHeight="1" x14ac:dyDescent="0.15">
      <c r="B29" s="36" t="s">
        <v>1476</v>
      </c>
      <c r="C29" s="36" t="s">
        <v>1477</v>
      </c>
      <c r="D29" s="179">
        <v>1200</v>
      </c>
    </row>
    <row r="30" spans="2:6" s="32" customFormat="1" ht="12" customHeight="1" x14ac:dyDescent="0.15">
      <c r="B30" s="36" t="s">
        <v>1425</v>
      </c>
      <c r="C30" s="36" t="s">
        <v>1443</v>
      </c>
      <c r="D30" s="179">
        <v>4150</v>
      </c>
    </row>
    <row r="31" spans="2:6" s="32" customFormat="1" ht="12" customHeight="1" x14ac:dyDescent="0.15">
      <c r="B31" s="36" t="s">
        <v>1478</v>
      </c>
      <c r="C31" s="36" t="s">
        <v>1479</v>
      </c>
      <c r="D31" s="179">
        <v>4990</v>
      </c>
    </row>
    <row r="32" spans="2:6" s="32" customFormat="1" ht="12" customHeight="1" x14ac:dyDescent="0.15">
      <c r="B32" s="36" t="s">
        <v>1515</v>
      </c>
      <c r="C32" s="36" t="s">
        <v>1517</v>
      </c>
      <c r="D32" s="179">
        <v>5960</v>
      </c>
    </row>
    <row r="33" spans="1:4" s="32" customFormat="1" ht="12" customHeight="1" x14ac:dyDescent="0.15">
      <c r="B33" s="36" t="s">
        <v>1516</v>
      </c>
      <c r="C33" s="36" t="s">
        <v>1518</v>
      </c>
      <c r="D33" s="179">
        <v>6270</v>
      </c>
    </row>
    <row r="34" spans="1:4" s="32" customFormat="1" ht="12" customHeight="1" x14ac:dyDescent="0.15">
      <c r="B34" s="36" t="s">
        <v>1428</v>
      </c>
      <c r="C34" s="36" t="s">
        <v>1444</v>
      </c>
      <c r="D34" s="179">
        <v>2850</v>
      </c>
    </row>
    <row r="35" spans="1:4" s="32" customFormat="1" ht="12" customHeight="1" x14ac:dyDescent="0.15">
      <c r="B35" s="36" t="s">
        <v>1480</v>
      </c>
      <c r="C35" s="36" t="s">
        <v>1481</v>
      </c>
      <c r="D35" s="179">
        <v>3150</v>
      </c>
    </row>
    <row r="36" spans="1:4" s="32" customFormat="1" ht="12" customHeight="1" x14ac:dyDescent="0.15">
      <c r="B36" s="36" t="s">
        <v>2283</v>
      </c>
      <c r="C36" s="36" t="s">
        <v>2284</v>
      </c>
      <c r="D36" s="179">
        <v>4000</v>
      </c>
    </row>
    <row r="37" spans="1:4" s="32" customFormat="1" ht="12" customHeight="1" x14ac:dyDescent="0.15">
      <c r="B37" s="36" t="s">
        <v>2285</v>
      </c>
      <c r="C37" s="36" t="s">
        <v>2286</v>
      </c>
      <c r="D37" s="179">
        <v>4850</v>
      </c>
    </row>
    <row r="38" spans="1:4" s="32" customFormat="1" ht="12" customHeight="1" x14ac:dyDescent="0.15">
      <c r="B38" s="36" t="s">
        <v>2287</v>
      </c>
      <c r="C38" s="36" t="s">
        <v>2288</v>
      </c>
      <c r="D38" s="179">
        <v>5750</v>
      </c>
    </row>
    <row r="39" spans="1:4" s="32" customFormat="1" ht="12" customHeight="1" x14ac:dyDescent="0.15">
      <c r="B39" s="36" t="s">
        <v>2289</v>
      </c>
      <c r="C39" s="36" t="s">
        <v>2290</v>
      </c>
      <c r="D39" s="179">
        <v>6130</v>
      </c>
    </row>
    <row r="40" spans="1:4" s="32" customFormat="1" ht="12" customHeight="1" x14ac:dyDescent="0.15">
      <c r="B40" s="36" t="s">
        <v>1426</v>
      </c>
      <c r="C40" s="36" t="s">
        <v>1445</v>
      </c>
      <c r="D40" s="179">
        <v>4350</v>
      </c>
    </row>
    <row r="41" spans="1:4" s="32" customFormat="1" ht="12" customHeight="1" x14ac:dyDescent="0.15">
      <c r="B41" s="36" t="s">
        <v>1427</v>
      </c>
      <c r="C41" s="36" t="s">
        <v>1446</v>
      </c>
      <c r="D41" s="179">
        <v>4000</v>
      </c>
    </row>
    <row r="42" spans="1:4" s="32" customFormat="1" ht="12" customHeight="1" x14ac:dyDescent="0.15">
      <c r="B42" s="36" t="s">
        <v>1429</v>
      </c>
      <c r="C42" s="36" t="s">
        <v>1447</v>
      </c>
      <c r="D42" s="179">
        <v>1250</v>
      </c>
    </row>
    <row r="43" spans="1:4" s="32" customFormat="1" ht="12" customHeight="1" x14ac:dyDescent="0.2">
      <c r="C43" s="36"/>
      <c r="D43" s="178"/>
    </row>
    <row r="44" spans="1:4" s="32" customFormat="1" ht="15" customHeight="1" x14ac:dyDescent="0.2">
      <c r="A44" s="33" t="s">
        <v>1449</v>
      </c>
      <c r="B44" s="34"/>
      <c r="C44" s="35"/>
      <c r="D44" s="176" t="s">
        <v>1413</v>
      </c>
    </row>
    <row r="45" spans="1:4" s="32" customFormat="1" ht="12" customHeight="1" x14ac:dyDescent="0.15">
      <c r="B45" s="32" t="s">
        <v>1041</v>
      </c>
      <c r="C45" s="36" t="s">
        <v>13</v>
      </c>
      <c r="D45" s="179">
        <v>460</v>
      </c>
    </row>
    <row r="46" spans="1:4" s="32" customFormat="1" ht="12" customHeight="1" x14ac:dyDescent="0.15">
      <c r="B46" s="32" t="s">
        <v>1042</v>
      </c>
      <c r="C46" s="36" t="s">
        <v>14</v>
      </c>
      <c r="D46" s="196">
        <v>500</v>
      </c>
    </row>
    <row r="47" spans="1:4" s="32" customFormat="1" ht="12" customHeight="1" x14ac:dyDescent="0.15">
      <c r="B47" s="32" t="s">
        <v>1043</v>
      </c>
      <c r="C47" s="36" t="s">
        <v>15</v>
      </c>
      <c r="D47" s="196">
        <v>600</v>
      </c>
    </row>
    <row r="48" spans="1:4" s="32" customFormat="1" ht="12" customHeight="1" x14ac:dyDescent="0.15">
      <c r="B48" s="32" t="s">
        <v>1044</v>
      </c>
      <c r="C48" s="36" t="s">
        <v>16</v>
      </c>
      <c r="D48" s="196">
        <v>700</v>
      </c>
    </row>
    <row r="49" spans="1:6" s="32" customFormat="1" ht="12" customHeight="1" x14ac:dyDescent="0.15">
      <c r="B49" s="32" t="s">
        <v>436</v>
      </c>
      <c r="C49" s="32" t="s">
        <v>437</v>
      </c>
      <c r="D49" s="196">
        <v>700</v>
      </c>
    </row>
    <row r="50" spans="1:6" s="32" customFormat="1" ht="12" customHeight="1" x14ac:dyDescent="0.15">
      <c r="B50" s="32" t="s">
        <v>1045</v>
      </c>
      <c r="C50" s="36" t="s">
        <v>79</v>
      </c>
      <c r="D50" s="196">
        <v>800</v>
      </c>
    </row>
    <row r="51" spans="1:6" s="32" customFormat="1" ht="12" customHeight="1" x14ac:dyDescent="0.15">
      <c r="B51" s="32" t="s">
        <v>438</v>
      </c>
      <c r="C51" s="32" t="s">
        <v>439</v>
      </c>
      <c r="D51" s="196">
        <v>800</v>
      </c>
    </row>
    <row r="52" spans="1:6" s="32" customFormat="1" ht="4.5" customHeight="1" x14ac:dyDescent="0.2">
      <c r="A52" s="31"/>
      <c r="D52" s="174"/>
    </row>
    <row r="53" spans="1:6" s="32" customFormat="1" ht="15" customHeight="1" x14ac:dyDescent="0.2">
      <c r="A53" s="33" t="s">
        <v>1450</v>
      </c>
      <c r="B53" s="34"/>
      <c r="C53" s="35"/>
      <c r="D53" s="175"/>
    </row>
    <row r="54" spans="1:6" s="32" customFormat="1" ht="12" customHeight="1" x14ac:dyDescent="0.15">
      <c r="B54" s="32" t="s">
        <v>1046</v>
      </c>
      <c r="C54" s="36" t="s">
        <v>1058</v>
      </c>
      <c r="D54" s="196">
        <v>81</v>
      </c>
    </row>
    <row r="55" spans="1:6" s="32" customFormat="1" ht="12" customHeight="1" x14ac:dyDescent="0.15">
      <c r="B55" s="32" t="s">
        <v>1047</v>
      </c>
      <c r="C55" s="36" t="s">
        <v>1059</v>
      </c>
      <c r="D55" s="196">
        <v>88</v>
      </c>
    </row>
    <row r="56" spans="1:6" s="32" customFormat="1" ht="12" customHeight="1" x14ac:dyDescent="0.15">
      <c r="B56" s="32" t="s">
        <v>1048</v>
      </c>
      <c r="C56" s="36" t="s">
        <v>1060</v>
      </c>
      <c r="D56" s="196">
        <v>125</v>
      </c>
    </row>
    <row r="57" spans="1:6" s="32" customFormat="1" ht="12" customHeight="1" x14ac:dyDescent="0.15">
      <c r="B57" s="32" t="s">
        <v>17</v>
      </c>
      <c r="C57" s="32" t="s">
        <v>1061</v>
      </c>
      <c r="D57" s="180">
        <v>4</v>
      </c>
    </row>
    <row r="58" spans="1:6" s="32" customFormat="1" ht="12" customHeight="1" x14ac:dyDescent="0.15">
      <c r="B58" s="32" t="s">
        <v>1062</v>
      </c>
      <c r="C58" s="32" t="s">
        <v>1063</v>
      </c>
      <c r="D58" s="180">
        <v>4</v>
      </c>
    </row>
    <row r="59" spans="1:6" s="32" customFormat="1" ht="4.5" customHeight="1" x14ac:dyDescent="0.2">
      <c r="A59" s="31"/>
      <c r="D59" s="176"/>
    </row>
    <row r="60" spans="1:6" s="32" customFormat="1" ht="15" customHeight="1" x14ac:dyDescent="0.2">
      <c r="A60" s="33" t="s">
        <v>1451</v>
      </c>
      <c r="B60" s="34"/>
      <c r="C60" s="35"/>
      <c r="D60" s="174" t="s">
        <v>78</v>
      </c>
    </row>
    <row r="61" spans="1:6" s="32" customFormat="1" ht="12" customHeight="1" x14ac:dyDescent="0.15">
      <c r="B61" s="32" t="s">
        <v>1033</v>
      </c>
      <c r="C61" s="36" t="s">
        <v>5</v>
      </c>
      <c r="D61" s="196">
        <v>290</v>
      </c>
    </row>
    <row r="62" spans="1:6" s="32" customFormat="1" ht="12" customHeight="1" x14ac:dyDescent="0.15">
      <c r="B62" s="32" t="s">
        <v>1034</v>
      </c>
      <c r="C62" s="36" t="s">
        <v>6</v>
      </c>
      <c r="D62" s="196">
        <v>385</v>
      </c>
    </row>
    <row r="63" spans="1:6" s="32" customFormat="1" ht="12" customHeight="1" x14ac:dyDescent="0.15">
      <c r="B63" s="32" t="s">
        <v>1035</v>
      </c>
      <c r="C63" s="36" t="s">
        <v>7</v>
      </c>
      <c r="D63" s="196">
        <v>400</v>
      </c>
      <c r="E63" s="38"/>
    </row>
    <row r="64" spans="1:6" s="32" customFormat="1" ht="12" customHeight="1" x14ac:dyDescent="0.15">
      <c r="B64" s="32" t="s">
        <v>1036</v>
      </c>
      <c r="C64" s="36" t="s">
        <v>8</v>
      </c>
      <c r="D64" s="196">
        <v>410</v>
      </c>
      <c r="F64" s="38"/>
    </row>
    <row r="65" spans="1:6" s="32" customFormat="1" ht="12" customHeight="1" x14ac:dyDescent="0.15">
      <c r="B65" s="32" t="s">
        <v>1037</v>
      </c>
      <c r="C65" s="36" t="s">
        <v>9</v>
      </c>
      <c r="D65" s="196">
        <v>440</v>
      </c>
    </row>
    <row r="66" spans="1:6" s="32" customFormat="1" ht="12" customHeight="1" x14ac:dyDescent="0.15">
      <c r="B66" s="32" t="s">
        <v>1038</v>
      </c>
      <c r="C66" s="36" t="s">
        <v>10</v>
      </c>
      <c r="D66" s="196">
        <v>370</v>
      </c>
    </row>
    <row r="67" spans="1:6" s="32" customFormat="1" ht="12" customHeight="1" x14ac:dyDescent="0.15">
      <c r="B67" s="32" t="s">
        <v>1039</v>
      </c>
      <c r="C67" s="36" t="s">
        <v>11</v>
      </c>
      <c r="D67" s="196">
        <v>390</v>
      </c>
    </row>
    <row r="68" spans="1:6" s="32" customFormat="1" ht="12" customHeight="1" x14ac:dyDescent="0.15">
      <c r="B68" s="32" t="s">
        <v>1040</v>
      </c>
      <c r="C68" s="36" t="s">
        <v>12</v>
      </c>
      <c r="D68" s="196">
        <v>440</v>
      </c>
    </row>
    <row r="69" spans="1:6" s="32" customFormat="1" ht="4.5" customHeight="1" x14ac:dyDescent="0.2">
      <c r="A69" s="31"/>
      <c r="D69" s="176"/>
    </row>
    <row r="70" spans="1:6" s="32" customFormat="1" ht="15" customHeight="1" x14ac:dyDescent="0.2">
      <c r="A70" s="33" t="s">
        <v>1452</v>
      </c>
      <c r="B70" s="34"/>
      <c r="C70" s="35"/>
      <c r="D70" s="174"/>
    </row>
    <row r="71" spans="1:6" s="32" customFormat="1" ht="12" customHeight="1" x14ac:dyDescent="0.15">
      <c r="B71" s="32" t="s">
        <v>18</v>
      </c>
      <c r="C71" s="36" t="s">
        <v>21</v>
      </c>
      <c r="D71" s="196">
        <v>750</v>
      </c>
    </row>
    <row r="72" spans="1:6" s="32" customFormat="1" ht="12" customHeight="1" x14ac:dyDescent="0.15">
      <c r="B72" s="32" t="s">
        <v>19</v>
      </c>
      <c r="C72" s="36" t="s">
        <v>22</v>
      </c>
      <c r="D72" s="196">
        <v>850</v>
      </c>
    </row>
    <row r="73" spans="1:6" s="32" customFormat="1" ht="12" customHeight="1" x14ac:dyDescent="0.15">
      <c r="B73" s="32" t="s">
        <v>20</v>
      </c>
      <c r="C73" s="36" t="s">
        <v>23</v>
      </c>
      <c r="D73" s="196">
        <v>1050</v>
      </c>
    </row>
    <row r="74" spans="1:6" s="32" customFormat="1" ht="12" customHeight="1" x14ac:dyDescent="0.15">
      <c r="B74" s="32" t="s">
        <v>26</v>
      </c>
      <c r="C74" s="36" t="s">
        <v>29</v>
      </c>
      <c r="D74" s="196">
        <v>1150</v>
      </c>
    </row>
    <row r="75" spans="1:6" s="32" customFormat="1" ht="12" customHeight="1" x14ac:dyDescent="0.15">
      <c r="B75" s="32" t="s">
        <v>27</v>
      </c>
      <c r="C75" s="36" t="s">
        <v>30</v>
      </c>
      <c r="D75" s="196">
        <v>1350</v>
      </c>
      <c r="F75" s="38"/>
    </row>
    <row r="76" spans="1:6" s="32" customFormat="1" ht="12" customHeight="1" x14ac:dyDescent="0.15">
      <c r="B76" s="32" t="s">
        <v>24</v>
      </c>
      <c r="C76" s="36" t="s">
        <v>31</v>
      </c>
      <c r="D76" s="196">
        <v>850</v>
      </c>
      <c r="E76" s="38"/>
    </row>
    <row r="77" spans="1:6" s="32" customFormat="1" ht="12" customHeight="1" x14ac:dyDescent="0.15">
      <c r="B77" s="32" t="s">
        <v>25</v>
      </c>
      <c r="C77" s="36" t="s">
        <v>32</v>
      </c>
      <c r="D77" s="196">
        <v>1050</v>
      </c>
    </row>
    <row r="78" spans="1:6" s="32" customFormat="1" ht="12" customHeight="1" x14ac:dyDescent="0.15">
      <c r="B78" s="32" t="s">
        <v>28</v>
      </c>
      <c r="C78" s="36" t="s">
        <v>33</v>
      </c>
      <c r="D78" s="196">
        <v>1350</v>
      </c>
    </row>
    <row r="79" spans="1:6" s="32" customFormat="1" ht="4.5" customHeight="1" x14ac:dyDescent="0.2">
      <c r="A79" s="31"/>
      <c r="D79" s="176"/>
    </row>
    <row r="80" spans="1:6" s="32" customFormat="1" ht="15" customHeight="1" x14ac:dyDescent="0.2">
      <c r="A80" s="33" t="s">
        <v>1453</v>
      </c>
      <c r="B80" s="34"/>
      <c r="C80" s="35"/>
      <c r="D80" s="174"/>
    </row>
    <row r="81" spans="2:7" s="32" customFormat="1" ht="12" customHeight="1" x14ac:dyDescent="0.15">
      <c r="B81" s="32" t="s">
        <v>1049</v>
      </c>
      <c r="C81" s="36" t="s">
        <v>34</v>
      </c>
      <c r="D81" s="196">
        <v>1000</v>
      </c>
    </row>
    <row r="82" spans="2:7" s="32" customFormat="1" ht="12" customHeight="1" x14ac:dyDescent="0.15">
      <c r="B82" s="32" t="s">
        <v>1050</v>
      </c>
      <c r="C82" s="36" t="s">
        <v>35</v>
      </c>
      <c r="D82" s="196">
        <v>1290</v>
      </c>
    </row>
    <row r="83" spans="2:7" s="32" customFormat="1" ht="12" customHeight="1" x14ac:dyDescent="0.15">
      <c r="B83" s="32" t="s">
        <v>1051</v>
      </c>
      <c r="C83" s="36" t="s">
        <v>36</v>
      </c>
      <c r="D83" s="196">
        <v>1550</v>
      </c>
      <c r="G83" s="38"/>
    </row>
    <row r="84" spans="2:7" s="32" customFormat="1" ht="12" customHeight="1" x14ac:dyDescent="0.15">
      <c r="B84" s="32" t="s">
        <v>1052</v>
      </c>
      <c r="C84" s="36" t="s">
        <v>37</v>
      </c>
      <c r="D84" s="196">
        <v>1720</v>
      </c>
    </row>
    <row r="85" spans="2:7" s="32" customFormat="1" ht="12" customHeight="1" x14ac:dyDescent="0.15">
      <c r="B85" s="32" t="s">
        <v>1053</v>
      </c>
      <c r="C85" s="36" t="s">
        <v>38</v>
      </c>
      <c r="D85" s="196">
        <v>2050</v>
      </c>
    </row>
    <row r="86" spans="2:7" s="32" customFormat="1" ht="12" customHeight="1" x14ac:dyDescent="0.15">
      <c r="B86" s="32" t="s">
        <v>1054</v>
      </c>
      <c r="C86" s="36" t="s">
        <v>39</v>
      </c>
      <c r="D86" s="196">
        <v>1200</v>
      </c>
    </row>
    <row r="87" spans="2:7" s="32" customFormat="1" ht="12" customHeight="1" x14ac:dyDescent="0.15">
      <c r="B87" s="32" t="s">
        <v>1055</v>
      </c>
      <c r="C87" s="36" t="s">
        <v>40</v>
      </c>
      <c r="D87" s="196">
        <v>1420</v>
      </c>
    </row>
    <row r="88" spans="2:7" s="32" customFormat="1" ht="12" customHeight="1" x14ac:dyDescent="0.15">
      <c r="B88" s="32" t="s">
        <v>1056</v>
      </c>
      <c r="C88" s="36" t="s">
        <v>41</v>
      </c>
      <c r="D88" s="196">
        <v>1850</v>
      </c>
    </row>
  </sheetData>
  <phoneticPr fontId="10" type="noConversion"/>
  <printOptions horizontalCentered="1"/>
  <pageMargins left="0.59055118110236227" right="0.59055118110236227" top="0.59055118110236227" bottom="0.39370078740157483" header="0.31496062992125984" footer="0.31496062992125984"/>
  <pageSetup paperSize="9" orientation="portrait" horizontalDpi="4294967293"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4B74-F36D-463E-83DD-96A6DDC400E8}">
  <dimension ref="A1:BB441"/>
  <sheetViews>
    <sheetView showGridLines="0" workbookViewId="0">
      <pane xSplit="6" ySplit="4" topLeftCell="G5" activePane="bottomRight" state="frozenSplit"/>
      <selection pane="topRight" activeCell="D1" sqref="D1"/>
      <selection pane="bottomLeft" activeCell="A23" sqref="A23"/>
      <selection pane="bottomRight" activeCell="C1" sqref="C1"/>
    </sheetView>
  </sheetViews>
  <sheetFormatPr defaultRowHeight="11.25" x14ac:dyDescent="0.2"/>
  <cols>
    <col min="1" max="1" width="11.140625" style="39" customWidth="1"/>
    <col min="2" max="2" width="11.28515625" style="39" customWidth="1"/>
    <col min="3" max="3" width="62.28515625" style="39" customWidth="1"/>
    <col min="4" max="4" width="10.28515625" style="40" bestFit="1" customWidth="1"/>
    <col min="5" max="5" width="2.5703125" style="39" bestFit="1" customWidth="1"/>
    <col min="6" max="6" width="2.5703125" style="55" customWidth="1"/>
    <col min="7" max="12" width="4.42578125" style="39" bestFit="1" customWidth="1"/>
    <col min="13" max="13" width="4.42578125" style="39" customWidth="1"/>
    <col min="14" max="20" width="3.5703125" style="39" bestFit="1" customWidth="1"/>
    <col min="21" max="21" width="4.42578125" style="39" bestFit="1" customWidth="1"/>
    <col min="22" max="31" width="3.5703125" style="39" bestFit="1" customWidth="1"/>
    <col min="32" max="34" width="4.42578125" style="39" bestFit="1" customWidth="1"/>
    <col min="35" max="35" width="4.140625" style="39" customWidth="1"/>
    <col min="36" max="39" width="4.42578125" style="39" bestFit="1" customWidth="1"/>
    <col min="40" max="41" width="3.5703125" style="39" bestFit="1" customWidth="1"/>
    <col min="42" max="47" width="4.42578125" style="39" bestFit="1" customWidth="1"/>
    <col min="48" max="48" width="11.140625" style="39" customWidth="1"/>
    <col min="49" max="49" width="23.140625" style="39" customWidth="1"/>
    <col min="50" max="54" width="3.5703125" style="39" bestFit="1" customWidth="1"/>
    <col min="55" max="16384" width="9.140625" style="39"/>
  </cols>
  <sheetData>
    <row r="1" spans="1:54" ht="18" customHeight="1" x14ac:dyDescent="0.25">
      <c r="A1" s="41" t="s">
        <v>2310</v>
      </c>
      <c r="B1" s="41"/>
      <c r="C1" s="45"/>
      <c r="D1" s="21" t="s">
        <v>845</v>
      </c>
      <c r="E1" s="21"/>
      <c r="F1" s="184" t="s">
        <v>61</v>
      </c>
      <c r="G1" s="22" t="s">
        <v>360</v>
      </c>
      <c r="H1" s="182" t="s">
        <v>847</v>
      </c>
      <c r="I1" s="182"/>
      <c r="J1" s="182"/>
      <c r="K1" s="182"/>
      <c r="L1" s="182"/>
      <c r="M1" s="22"/>
      <c r="N1" s="182" t="s">
        <v>329</v>
      </c>
      <c r="O1" s="182"/>
      <c r="P1" s="182"/>
      <c r="Q1" s="182"/>
      <c r="R1" s="182"/>
      <c r="S1" s="182" t="s">
        <v>848</v>
      </c>
      <c r="T1" s="182"/>
      <c r="U1" s="182"/>
      <c r="V1" s="182" t="s">
        <v>849</v>
      </c>
      <c r="W1" s="182"/>
      <c r="X1" s="182" t="s">
        <v>850</v>
      </c>
      <c r="Y1" s="182"/>
      <c r="Z1" s="182"/>
      <c r="AA1" s="182"/>
      <c r="AB1" s="182"/>
      <c r="AC1" s="182" t="s">
        <v>851</v>
      </c>
      <c r="AD1" s="182"/>
      <c r="AE1" s="182"/>
      <c r="AF1" s="182" t="s">
        <v>852</v>
      </c>
      <c r="AG1" s="182"/>
      <c r="AH1" s="182"/>
      <c r="AI1" s="182"/>
      <c r="AJ1" s="182"/>
      <c r="AK1" s="182" t="s">
        <v>0</v>
      </c>
      <c r="AL1" s="182"/>
      <c r="AM1" s="182"/>
      <c r="AN1" s="182" t="s">
        <v>1</v>
      </c>
      <c r="AO1" s="182"/>
      <c r="AP1" s="182"/>
      <c r="AQ1" s="182"/>
      <c r="AR1" s="182"/>
      <c r="AS1" s="182" t="s">
        <v>2</v>
      </c>
      <c r="AT1" s="182"/>
      <c r="AU1" s="182"/>
      <c r="AV1" s="41"/>
      <c r="AW1" s="41"/>
    </row>
    <row r="2" spans="1:54" ht="12.75" customHeight="1" x14ac:dyDescent="0.2">
      <c r="A2" s="188" t="s">
        <v>2307</v>
      </c>
      <c r="B2" s="189"/>
      <c r="C2" s="189"/>
      <c r="D2" s="23"/>
      <c r="E2" s="23"/>
      <c r="F2" s="184"/>
      <c r="G2" s="18">
        <v>2</v>
      </c>
      <c r="H2" s="61">
        <v>4</v>
      </c>
      <c r="I2" s="18">
        <v>6</v>
      </c>
      <c r="J2" s="61">
        <v>8</v>
      </c>
      <c r="K2" s="18">
        <v>7</v>
      </c>
      <c r="L2" s="61">
        <v>0</v>
      </c>
      <c r="M2" s="18" t="s">
        <v>205</v>
      </c>
      <c r="N2" s="61">
        <v>1</v>
      </c>
      <c r="O2" s="18">
        <v>2</v>
      </c>
      <c r="P2" s="61">
        <v>3</v>
      </c>
      <c r="Q2" s="18">
        <v>4</v>
      </c>
      <c r="R2" s="61">
        <v>6</v>
      </c>
      <c r="S2" s="18">
        <v>1</v>
      </c>
      <c r="T2" s="61">
        <v>2</v>
      </c>
      <c r="U2" s="18">
        <v>3</v>
      </c>
      <c r="V2" s="192" t="s">
        <v>3</v>
      </c>
      <c r="W2" s="192"/>
      <c r="X2" s="61">
        <v>1</v>
      </c>
      <c r="Y2" s="18">
        <v>2</v>
      </c>
      <c r="Z2" s="61">
        <v>3</v>
      </c>
      <c r="AA2" s="18">
        <v>4</v>
      </c>
      <c r="AB2" s="61">
        <v>6</v>
      </c>
      <c r="AC2" s="18">
        <v>2</v>
      </c>
      <c r="AD2" s="61">
        <v>3</v>
      </c>
      <c r="AE2" s="18">
        <v>6</v>
      </c>
      <c r="AF2" s="61">
        <v>1</v>
      </c>
      <c r="AG2" s="18">
        <v>2</v>
      </c>
      <c r="AH2" s="61">
        <v>3</v>
      </c>
      <c r="AI2" s="18">
        <v>4</v>
      </c>
      <c r="AJ2" s="61">
        <v>6</v>
      </c>
      <c r="AK2" s="18">
        <v>2</v>
      </c>
      <c r="AL2" s="61">
        <v>3</v>
      </c>
      <c r="AM2" s="18">
        <v>6</v>
      </c>
      <c r="AN2" s="61">
        <v>1</v>
      </c>
      <c r="AO2" s="18">
        <v>2</v>
      </c>
      <c r="AP2" s="61">
        <v>3</v>
      </c>
      <c r="AQ2" s="18">
        <v>4</v>
      </c>
      <c r="AR2" s="61">
        <v>6</v>
      </c>
      <c r="AS2" s="18">
        <v>2</v>
      </c>
      <c r="AT2" s="61">
        <v>3</v>
      </c>
      <c r="AU2" s="18">
        <v>6</v>
      </c>
      <c r="AW2" s="56"/>
    </row>
    <row r="3" spans="1:54" ht="58.5" customHeight="1" x14ac:dyDescent="0.2">
      <c r="A3" s="188"/>
      <c r="B3" s="189"/>
      <c r="C3" s="189"/>
      <c r="D3" s="24" t="s">
        <v>4</v>
      </c>
      <c r="E3" s="24"/>
      <c r="F3" s="184"/>
      <c r="G3" s="25" t="s">
        <v>320</v>
      </c>
      <c r="H3" s="62" t="s">
        <v>321</v>
      </c>
      <c r="I3" s="25" t="s">
        <v>322</v>
      </c>
      <c r="J3" s="62" t="s">
        <v>323</v>
      </c>
      <c r="K3" s="25" t="s">
        <v>324</v>
      </c>
      <c r="L3" s="62" t="s">
        <v>325</v>
      </c>
      <c r="M3" s="25" t="s">
        <v>380</v>
      </c>
      <c r="N3" s="62" t="s">
        <v>1041</v>
      </c>
      <c r="O3" s="25" t="s">
        <v>1042</v>
      </c>
      <c r="P3" s="62" t="s">
        <v>1043</v>
      </c>
      <c r="Q3" s="25" t="s">
        <v>1044</v>
      </c>
      <c r="R3" s="62" t="s">
        <v>1045</v>
      </c>
      <c r="S3" s="25" t="s">
        <v>1046</v>
      </c>
      <c r="T3" s="62" t="s">
        <v>1047</v>
      </c>
      <c r="U3" s="25" t="s">
        <v>1048</v>
      </c>
      <c r="V3" s="62" t="s">
        <v>17</v>
      </c>
      <c r="W3" s="25" t="s">
        <v>1062</v>
      </c>
      <c r="X3" s="62" t="s">
        <v>1033</v>
      </c>
      <c r="Y3" s="25" t="s">
        <v>1034</v>
      </c>
      <c r="Z3" s="62" t="s">
        <v>1035</v>
      </c>
      <c r="AA3" s="25" t="s">
        <v>1036</v>
      </c>
      <c r="AB3" s="62" t="s">
        <v>1037</v>
      </c>
      <c r="AC3" s="25" t="s">
        <v>1038</v>
      </c>
      <c r="AD3" s="62" t="s">
        <v>1039</v>
      </c>
      <c r="AE3" s="25" t="s">
        <v>1040</v>
      </c>
      <c r="AF3" s="62" t="s">
        <v>1049</v>
      </c>
      <c r="AG3" s="25" t="s">
        <v>1050</v>
      </c>
      <c r="AH3" s="62" t="s">
        <v>1051</v>
      </c>
      <c r="AI3" s="25" t="s">
        <v>1052</v>
      </c>
      <c r="AJ3" s="62" t="s">
        <v>1053</v>
      </c>
      <c r="AK3" s="25" t="s">
        <v>1054</v>
      </c>
      <c r="AL3" s="62" t="s">
        <v>1055</v>
      </c>
      <c r="AM3" s="25" t="s">
        <v>1056</v>
      </c>
      <c r="AN3" s="62" t="s">
        <v>18</v>
      </c>
      <c r="AO3" s="25" t="s">
        <v>19</v>
      </c>
      <c r="AP3" s="62" t="s">
        <v>20</v>
      </c>
      <c r="AQ3" s="25" t="s">
        <v>26</v>
      </c>
      <c r="AR3" s="62" t="s">
        <v>27</v>
      </c>
      <c r="AS3" s="25" t="s">
        <v>24</v>
      </c>
      <c r="AT3" s="62" t="s">
        <v>25</v>
      </c>
      <c r="AU3" s="25" t="s">
        <v>28</v>
      </c>
      <c r="AW3" s="57"/>
    </row>
    <row r="4" spans="1:54" ht="12" x14ac:dyDescent="0.2">
      <c r="A4" s="133" t="s">
        <v>243</v>
      </c>
      <c r="B4" s="64"/>
      <c r="C4" s="59"/>
      <c r="D4" s="60" t="s">
        <v>42</v>
      </c>
      <c r="E4" s="79"/>
      <c r="F4" s="185"/>
      <c r="G4" s="65">
        <f>'komponenty KARAT 2-BUS'!D6</f>
        <v>3300</v>
      </c>
      <c r="H4" s="66">
        <f>'komponenty KARAT 2-BUS'!D8</f>
        <v>1300</v>
      </c>
      <c r="I4" s="65">
        <f>'komponenty KARAT 2-BUS'!D14</f>
        <v>1400</v>
      </c>
      <c r="J4" s="66">
        <f>'komponenty KARAT 2-BUS'!D18</f>
        <v>1600</v>
      </c>
      <c r="K4" s="65">
        <f>'komponenty KARAT 2-BUS'!D16</f>
        <v>1800</v>
      </c>
      <c r="L4" s="66">
        <f>'komponenty KARAT 2-BUS'!D20</f>
        <v>650</v>
      </c>
      <c r="M4" s="65">
        <f>'komponenty KARAT 2-BUS'!D24</f>
        <v>3500</v>
      </c>
      <c r="N4" s="66">
        <f>'komponenty KARAT 2-BUS'!D45</f>
        <v>460</v>
      </c>
      <c r="O4" s="65">
        <f>'komponenty KARAT 2-BUS'!D46</f>
        <v>500</v>
      </c>
      <c r="P4" s="66">
        <f>'komponenty KARAT 2-BUS'!D47</f>
        <v>600</v>
      </c>
      <c r="Q4" s="65">
        <f>'komponenty KARAT 2-BUS'!D48</f>
        <v>700</v>
      </c>
      <c r="R4" s="66">
        <f>'komponenty KARAT 2-BUS'!D50</f>
        <v>800</v>
      </c>
      <c r="S4" s="65">
        <f>'komponenty KARAT 2-BUS'!D54</f>
        <v>81</v>
      </c>
      <c r="T4" s="66">
        <f>'komponenty KARAT 2-BUS'!D55</f>
        <v>88</v>
      </c>
      <c r="U4" s="65">
        <f>'komponenty KARAT 2-BUS'!D56</f>
        <v>125</v>
      </c>
      <c r="V4" s="66">
        <f>'komponenty KARAT 2-BUS'!D57</f>
        <v>4</v>
      </c>
      <c r="W4" s="65">
        <f>'komponenty KARAT 2-BUS'!D58</f>
        <v>4</v>
      </c>
      <c r="X4" s="66">
        <f>'komponenty KARAT 2-BUS'!D61</f>
        <v>290</v>
      </c>
      <c r="Y4" s="65">
        <f>'komponenty KARAT 2-BUS'!D62</f>
        <v>385</v>
      </c>
      <c r="Z4" s="66">
        <f>'komponenty KARAT 2-BUS'!D63</f>
        <v>400</v>
      </c>
      <c r="AA4" s="65">
        <f>'komponenty KARAT 2-BUS'!D64</f>
        <v>410</v>
      </c>
      <c r="AB4" s="66">
        <f>'komponenty KARAT 2-BUS'!D65</f>
        <v>440</v>
      </c>
      <c r="AC4" s="65">
        <f>'komponenty KARAT 2-BUS'!D66</f>
        <v>370</v>
      </c>
      <c r="AD4" s="66">
        <f>'komponenty KARAT 2-BUS'!D67</f>
        <v>390</v>
      </c>
      <c r="AE4" s="65">
        <f>'komponenty KARAT 2-BUS'!D68</f>
        <v>440</v>
      </c>
      <c r="AF4" s="66">
        <f>'komponenty KARAT 2-BUS'!D81</f>
        <v>1000</v>
      </c>
      <c r="AG4" s="65">
        <f>'komponenty KARAT 2-BUS'!D82</f>
        <v>1290</v>
      </c>
      <c r="AH4" s="66">
        <f>'komponenty KARAT 2-BUS'!D83</f>
        <v>1550</v>
      </c>
      <c r="AI4" s="65">
        <f>'komponenty KARAT 2-BUS'!D84</f>
        <v>1720</v>
      </c>
      <c r="AJ4" s="66">
        <f>'komponenty KARAT 2-BUS'!D85</f>
        <v>2050</v>
      </c>
      <c r="AK4" s="65">
        <f>'komponenty KARAT 2-BUS'!D86</f>
        <v>1200</v>
      </c>
      <c r="AL4" s="66">
        <f>'komponenty KARAT 2-BUS'!D87</f>
        <v>1420</v>
      </c>
      <c r="AM4" s="65">
        <f>'komponenty KARAT 2-BUS'!D88</f>
        <v>1850</v>
      </c>
      <c r="AN4" s="66">
        <f>'komponenty KARAT 2-BUS'!D71</f>
        <v>750</v>
      </c>
      <c r="AO4" s="65">
        <f>'komponenty KARAT 2-BUS'!D72</f>
        <v>850</v>
      </c>
      <c r="AP4" s="66">
        <f>'komponenty KARAT 2-BUS'!D73</f>
        <v>1050</v>
      </c>
      <c r="AQ4" s="65">
        <f>'komponenty KARAT 2-BUS'!D74</f>
        <v>1150</v>
      </c>
      <c r="AR4" s="66">
        <f>'komponenty KARAT 2-BUS'!D75</f>
        <v>1350</v>
      </c>
      <c r="AS4" s="65">
        <f>'komponenty KARAT 2-BUS'!D76</f>
        <v>850</v>
      </c>
      <c r="AT4" s="66">
        <f>'komponenty KARAT 2-BUS'!D77</f>
        <v>1050</v>
      </c>
      <c r="AU4" s="65">
        <f>'komponenty KARAT 2-BUS'!D78</f>
        <v>1350</v>
      </c>
      <c r="AV4" s="58"/>
      <c r="AW4" s="64"/>
    </row>
    <row r="5" spans="1:54" x14ac:dyDescent="0.2">
      <c r="A5" s="84" t="s">
        <v>510</v>
      </c>
      <c r="B5" s="85" t="s">
        <v>511</v>
      </c>
      <c r="C5" s="86" t="s">
        <v>70</v>
      </c>
      <c r="D5" s="87">
        <f t="shared" ref="D5:D76" si="0">G5*G$4+H5*H$4+I5*I$4+J5*J$4+K5*K$4+L5*L$4+N5*N$4+O5*O$4+P5*P$4+Q5*Q$4+R5*R$4+S5*S$4+T5*T$4+U5*U$4+V5*V$4+W5*W$4+X5*X$4+Y5*Y$4+Z5*Z$4+AA5*AA$4+AB5*AB$4+AC5*AC$4+AD5*AD$4+AE5*AE$4+AF5*AF$4+AG5*AG$4+AH5*AH$4+AI5*AI$4+AJ5*AJ$4+AK5*AK$4+AL5*AL$4+AM5*AM$4+AN5*AN$4+AO5*AO$4+AP5*AP$4+AQ5*AQ$4+AR5*AR$4+AS5*AS$4+AT5*AT$4+AU5*AU$4</f>
        <v>3841</v>
      </c>
      <c r="E5" s="87" t="s">
        <v>1064</v>
      </c>
      <c r="F5" s="95">
        <f t="shared" ref="F5:F76" si="1">SUM(G5:AU5)</f>
        <v>3</v>
      </c>
      <c r="G5" s="88">
        <v>1</v>
      </c>
      <c r="H5" s="89"/>
      <c r="I5" s="88"/>
      <c r="J5" s="89"/>
      <c r="K5" s="88"/>
      <c r="L5" s="89"/>
      <c r="M5" s="88"/>
      <c r="N5" s="89">
        <v>1</v>
      </c>
      <c r="O5" s="88"/>
      <c r="P5" s="89"/>
      <c r="Q5" s="88"/>
      <c r="R5" s="89"/>
      <c r="S5" s="88">
        <v>1</v>
      </c>
      <c r="T5" s="89"/>
      <c r="U5" s="88"/>
      <c r="V5" s="89">
        <f>IF(OR(SUM(N5:R5)&lt;2,SUM(S5:U5)&lt;2),0,2*(SUM(N5:R5)-1))</f>
        <v>0</v>
      </c>
      <c r="W5" s="88"/>
      <c r="X5" s="89"/>
      <c r="Y5" s="88"/>
      <c r="Z5" s="89"/>
      <c r="AA5" s="88"/>
      <c r="AB5" s="89"/>
      <c r="AC5" s="88"/>
      <c r="AD5" s="89"/>
      <c r="AE5" s="88"/>
      <c r="AF5" s="89"/>
      <c r="AG5" s="88"/>
      <c r="AH5" s="89"/>
      <c r="AI5" s="88"/>
      <c r="AJ5" s="89"/>
      <c r="AK5" s="88"/>
      <c r="AL5" s="89"/>
      <c r="AM5" s="88"/>
      <c r="AN5" s="89"/>
      <c r="AO5" s="88"/>
      <c r="AP5" s="89"/>
      <c r="AQ5" s="88"/>
      <c r="AR5" s="89"/>
      <c r="AS5" s="88"/>
      <c r="AT5" s="89"/>
      <c r="AU5" s="88"/>
      <c r="AV5" s="84" t="s">
        <v>510</v>
      </c>
      <c r="AW5" s="85" t="s">
        <v>511</v>
      </c>
      <c r="AX5" s="32"/>
      <c r="AY5" s="32"/>
      <c r="AZ5" s="32"/>
      <c r="BA5" s="32"/>
      <c r="BB5" s="32"/>
    </row>
    <row r="6" spans="1:54" x14ac:dyDescent="0.2">
      <c r="A6" s="94" t="s">
        <v>510</v>
      </c>
      <c r="B6" s="90" t="s">
        <v>512</v>
      </c>
      <c r="C6" s="91" t="s">
        <v>349</v>
      </c>
      <c r="D6" s="92">
        <f t="shared" si="0"/>
        <v>4538</v>
      </c>
      <c r="E6" s="92" t="s">
        <v>1064</v>
      </c>
      <c r="F6" s="96">
        <f t="shared" si="1"/>
        <v>4</v>
      </c>
      <c r="G6" s="93">
        <v>1</v>
      </c>
      <c r="H6" s="93"/>
      <c r="I6" s="93"/>
      <c r="J6" s="93"/>
      <c r="K6" s="93"/>
      <c r="L6" s="93">
        <v>1</v>
      </c>
      <c r="M6" s="93"/>
      <c r="N6" s="93"/>
      <c r="O6" s="93">
        <v>1</v>
      </c>
      <c r="P6" s="93"/>
      <c r="Q6" s="93"/>
      <c r="R6" s="93"/>
      <c r="S6" s="93"/>
      <c r="T6" s="93">
        <v>1</v>
      </c>
      <c r="U6" s="93"/>
      <c r="V6" s="93">
        <f>IF(OR(SUM(N6:R6)&lt;2,SUM(S6:U6)&lt;2),0,2*(SUM(N6:R6)-1))</f>
        <v>0</v>
      </c>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4" t="s">
        <v>510</v>
      </c>
      <c r="AW6" s="90" t="s">
        <v>512</v>
      </c>
      <c r="AX6" s="32"/>
      <c r="AY6" s="32"/>
      <c r="AZ6" s="32"/>
      <c r="BA6" s="32"/>
      <c r="BB6" s="32"/>
    </row>
    <row r="7" spans="1:54" x14ac:dyDescent="0.2">
      <c r="A7" s="84" t="s">
        <v>510</v>
      </c>
      <c r="B7" s="85" t="s">
        <v>674</v>
      </c>
      <c r="C7" s="86" t="s">
        <v>673</v>
      </c>
      <c r="D7" s="87">
        <f>G7*G$4+H7*H$4+I7*I$4+J7*J$4+K7*K$4+L7*L$4+N7*N$4+O7*O$4+P7*P$4+Q7*Q$4+R7*R$4+S7*S$4+T7*T$4+U7*U$4+V7*V$4+W7*W$4+X7*X$4+Y7*Y$4+Z7*Z$4+AA7*AA$4+AB7*AB$4+AC7*AC$4+AD7*AD$4+AE7*AE$4+AF7*AF$4+AG7*AG$4+AH7*AH$4+AI7*AI$4+AJ7*AJ$4+AK7*AK$4+AL7*AL$4+AM7*AM$4+AN7*AN$4+AO7*AO$4+AP7*AP$4+AQ7*AQ$4+AR7*AR$4+AS7*AS$4+AT7*AT$4+AU7*AU$4</f>
        <v>3888</v>
      </c>
      <c r="E7" s="87" t="s">
        <v>1064</v>
      </c>
      <c r="F7" s="95">
        <f>SUM(G7:AU7)</f>
        <v>4</v>
      </c>
      <c r="G7" s="88">
        <v>1</v>
      </c>
      <c r="H7" s="89"/>
      <c r="I7" s="88"/>
      <c r="J7" s="89"/>
      <c r="K7" s="88"/>
      <c r="L7" s="89"/>
      <c r="M7" s="88">
        <v>1</v>
      </c>
      <c r="N7" s="89"/>
      <c r="O7" s="88">
        <v>1</v>
      </c>
      <c r="P7" s="89"/>
      <c r="Q7" s="88"/>
      <c r="R7" s="89"/>
      <c r="S7" s="88"/>
      <c r="T7" s="89">
        <v>1</v>
      </c>
      <c r="U7" s="88"/>
      <c r="V7" s="89">
        <f>IF(OR(SUM(N7:R7)&lt;2,SUM(S7:U7)&lt;2),0,2*(SUM(N7:R7)-1))</f>
        <v>0</v>
      </c>
      <c r="W7" s="88"/>
      <c r="X7" s="89"/>
      <c r="Y7" s="88"/>
      <c r="Z7" s="89"/>
      <c r="AA7" s="88"/>
      <c r="AB7" s="89"/>
      <c r="AC7" s="88"/>
      <c r="AD7" s="89"/>
      <c r="AE7" s="88"/>
      <c r="AF7" s="89"/>
      <c r="AG7" s="88"/>
      <c r="AH7" s="89"/>
      <c r="AI7" s="88"/>
      <c r="AJ7" s="89"/>
      <c r="AK7" s="88"/>
      <c r="AL7" s="89"/>
      <c r="AM7" s="88"/>
      <c r="AN7" s="89"/>
      <c r="AO7" s="88"/>
      <c r="AP7" s="89"/>
      <c r="AQ7" s="88"/>
      <c r="AR7" s="89"/>
      <c r="AS7" s="88"/>
      <c r="AT7" s="89"/>
      <c r="AU7" s="88"/>
      <c r="AV7" s="84" t="s">
        <v>510</v>
      </c>
      <c r="AW7" s="85" t="s">
        <v>674</v>
      </c>
      <c r="AX7" s="32"/>
      <c r="AY7" s="32"/>
      <c r="AZ7" s="32"/>
      <c r="BA7" s="32"/>
      <c r="BB7" s="32"/>
    </row>
    <row r="8" spans="1:54" x14ac:dyDescent="0.2">
      <c r="A8" s="94" t="s">
        <v>510</v>
      </c>
      <c r="B8" s="90" t="s">
        <v>513</v>
      </c>
      <c r="C8" s="91" t="s">
        <v>350</v>
      </c>
      <c r="D8" s="92">
        <f t="shared" si="0"/>
        <v>4131</v>
      </c>
      <c r="E8" s="92" t="s">
        <v>1064</v>
      </c>
      <c r="F8" s="96">
        <f t="shared" si="1"/>
        <v>4</v>
      </c>
      <c r="G8" s="93">
        <v>1</v>
      </c>
      <c r="H8" s="93"/>
      <c r="I8" s="93"/>
      <c r="J8" s="93"/>
      <c r="K8" s="93"/>
      <c r="L8" s="93"/>
      <c r="M8" s="93"/>
      <c r="N8" s="93">
        <v>1</v>
      </c>
      <c r="O8" s="93"/>
      <c r="P8" s="93"/>
      <c r="Q8" s="93"/>
      <c r="R8" s="93"/>
      <c r="S8" s="93">
        <v>1</v>
      </c>
      <c r="T8" s="93"/>
      <c r="U8" s="93"/>
      <c r="V8" s="93">
        <f t="shared" ref="V8:V78" si="2">IF(OR(SUM(N8:R8)&lt;2,SUM(S8:U8)&lt;2),0,2*(SUM(N8:R8)-1))</f>
        <v>0</v>
      </c>
      <c r="W8" s="93"/>
      <c r="X8" s="93">
        <v>1</v>
      </c>
      <c r="Y8" s="93"/>
      <c r="Z8" s="93"/>
      <c r="AA8" s="93"/>
      <c r="AB8" s="93"/>
      <c r="AC8" s="93"/>
      <c r="AD8" s="93"/>
      <c r="AE8" s="93"/>
      <c r="AF8" s="93"/>
      <c r="AG8" s="93"/>
      <c r="AH8" s="93"/>
      <c r="AI8" s="93"/>
      <c r="AJ8" s="93"/>
      <c r="AK8" s="93"/>
      <c r="AL8" s="93"/>
      <c r="AM8" s="93"/>
      <c r="AN8" s="93"/>
      <c r="AO8" s="93"/>
      <c r="AP8" s="93"/>
      <c r="AQ8" s="93"/>
      <c r="AR8" s="93"/>
      <c r="AS8" s="93"/>
      <c r="AT8" s="93"/>
      <c r="AU8" s="93"/>
      <c r="AV8" s="94" t="s">
        <v>510</v>
      </c>
      <c r="AW8" s="90" t="s">
        <v>513</v>
      </c>
      <c r="AX8" s="32"/>
      <c r="AY8" s="32"/>
      <c r="AZ8" s="32"/>
      <c r="BA8" s="32"/>
      <c r="BB8" s="32"/>
    </row>
    <row r="9" spans="1:54" x14ac:dyDescent="0.2">
      <c r="A9" s="84" t="s">
        <v>510</v>
      </c>
      <c r="B9" s="85" t="s">
        <v>514</v>
      </c>
      <c r="C9" s="86" t="s">
        <v>1246</v>
      </c>
      <c r="D9" s="87">
        <f t="shared" si="0"/>
        <v>4510</v>
      </c>
      <c r="E9" s="87" t="s">
        <v>1064</v>
      </c>
      <c r="F9" s="95">
        <f t="shared" si="1"/>
        <v>3</v>
      </c>
      <c r="G9" s="88">
        <v>1</v>
      </c>
      <c r="H9" s="89"/>
      <c r="I9" s="88"/>
      <c r="J9" s="89"/>
      <c r="K9" s="88"/>
      <c r="L9" s="89"/>
      <c r="M9" s="88"/>
      <c r="N9" s="89">
        <v>1</v>
      </c>
      <c r="O9" s="88"/>
      <c r="P9" s="89"/>
      <c r="Q9" s="88"/>
      <c r="R9" s="89"/>
      <c r="S9" s="88"/>
      <c r="T9" s="89"/>
      <c r="U9" s="88"/>
      <c r="V9" s="89">
        <f t="shared" si="2"/>
        <v>0</v>
      </c>
      <c r="W9" s="88"/>
      <c r="X9" s="89"/>
      <c r="Y9" s="88"/>
      <c r="Z9" s="89"/>
      <c r="AA9" s="88"/>
      <c r="AB9" s="89"/>
      <c r="AC9" s="88"/>
      <c r="AD9" s="89"/>
      <c r="AE9" s="88"/>
      <c r="AF9" s="89"/>
      <c r="AG9" s="88"/>
      <c r="AH9" s="89"/>
      <c r="AI9" s="88"/>
      <c r="AJ9" s="89"/>
      <c r="AK9" s="88"/>
      <c r="AL9" s="89"/>
      <c r="AM9" s="88"/>
      <c r="AN9" s="89">
        <v>1</v>
      </c>
      <c r="AO9" s="88"/>
      <c r="AP9" s="89"/>
      <c r="AQ9" s="88"/>
      <c r="AR9" s="89"/>
      <c r="AS9" s="88"/>
      <c r="AT9" s="89"/>
      <c r="AU9" s="88"/>
      <c r="AV9" s="84" t="s">
        <v>510</v>
      </c>
      <c r="AW9" s="85" t="s">
        <v>514</v>
      </c>
      <c r="AX9" s="32"/>
      <c r="AY9" s="32"/>
      <c r="AZ9" s="32"/>
      <c r="BA9" s="32"/>
      <c r="BB9" s="32"/>
    </row>
    <row r="10" spans="1:54" x14ac:dyDescent="0.2">
      <c r="A10" s="94" t="s">
        <v>510</v>
      </c>
      <c r="B10" s="90" t="s">
        <v>515</v>
      </c>
      <c r="C10" s="91" t="s">
        <v>853</v>
      </c>
      <c r="D10" s="92">
        <f t="shared" si="0"/>
        <v>4760</v>
      </c>
      <c r="E10" s="92" t="s">
        <v>1064</v>
      </c>
      <c r="F10" s="96">
        <f t="shared" si="1"/>
        <v>3</v>
      </c>
      <c r="G10" s="93">
        <v>1</v>
      </c>
      <c r="H10" s="93"/>
      <c r="I10" s="93"/>
      <c r="J10" s="93"/>
      <c r="K10" s="93"/>
      <c r="L10" s="93"/>
      <c r="M10" s="93"/>
      <c r="N10" s="93">
        <v>1</v>
      </c>
      <c r="O10" s="93"/>
      <c r="P10" s="93"/>
      <c r="Q10" s="93"/>
      <c r="R10" s="93"/>
      <c r="S10" s="93"/>
      <c r="T10" s="93"/>
      <c r="U10" s="93"/>
      <c r="V10" s="93">
        <f t="shared" si="2"/>
        <v>0</v>
      </c>
      <c r="W10" s="93"/>
      <c r="X10" s="93"/>
      <c r="Y10" s="93"/>
      <c r="Z10" s="93"/>
      <c r="AA10" s="93"/>
      <c r="AB10" s="93"/>
      <c r="AC10" s="93"/>
      <c r="AD10" s="93"/>
      <c r="AE10" s="93"/>
      <c r="AF10" s="93">
        <v>1</v>
      </c>
      <c r="AG10" s="93"/>
      <c r="AH10" s="93"/>
      <c r="AI10" s="93"/>
      <c r="AJ10" s="93"/>
      <c r="AK10" s="93"/>
      <c r="AL10" s="93"/>
      <c r="AM10" s="93"/>
      <c r="AN10" s="93"/>
      <c r="AO10" s="93"/>
      <c r="AP10" s="93"/>
      <c r="AQ10" s="93"/>
      <c r="AR10" s="93"/>
      <c r="AS10" s="93"/>
      <c r="AT10" s="93"/>
      <c r="AU10" s="93"/>
      <c r="AV10" s="94" t="s">
        <v>510</v>
      </c>
      <c r="AW10" s="90" t="s">
        <v>515</v>
      </c>
      <c r="AX10" s="32"/>
      <c r="AY10" s="32"/>
      <c r="AZ10" s="32"/>
      <c r="BA10" s="32"/>
      <c r="BB10" s="32"/>
    </row>
    <row r="11" spans="1:54" x14ac:dyDescent="0.2">
      <c r="A11" s="84" t="s">
        <v>510</v>
      </c>
      <c r="B11" s="85" t="s">
        <v>516</v>
      </c>
      <c r="C11" s="86" t="s">
        <v>222</v>
      </c>
      <c r="D11" s="87">
        <f t="shared" si="0"/>
        <v>5188</v>
      </c>
      <c r="E11" s="87" t="s">
        <v>1064</v>
      </c>
      <c r="F11" s="95">
        <f t="shared" si="1"/>
        <v>4</v>
      </c>
      <c r="G11" s="88">
        <v>1</v>
      </c>
      <c r="H11" s="89">
        <v>1</v>
      </c>
      <c r="I11" s="88"/>
      <c r="J11" s="89"/>
      <c r="K11" s="88"/>
      <c r="L11" s="89"/>
      <c r="M11" s="88"/>
      <c r="N11" s="89"/>
      <c r="O11" s="88">
        <v>1</v>
      </c>
      <c r="P11" s="89"/>
      <c r="Q11" s="88"/>
      <c r="R11" s="89"/>
      <c r="S11" s="88"/>
      <c r="T11" s="89">
        <v>1</v>
      </c>
      <c r="U11" s="88"/>
      <c r="V11" s="89">
        <f t="shared" si="2"/>
        <v>0</v>
      </c>
      <c r="W11" s="88"/>
      <c r="X11" s="89"/>
      <c r="Y11" s="88"/>
      <c r="Z11" s="89"/>
      <c r="AA11" s="88"/>
      <c r="AB11" s="89"/>
      <c r="AC11" s="88"/>
      <c r="AD11" s="89"/>
      <c r="AE11" s="88"/>
      <c r="AF11" s="89"/>
      <c r="AG11" s="88"/>
      <c r="AH11" s="89"/>
      <c r="AI11" s="88"/>
      <c r="AJ11" s="89"/>
      <c r="AK11" s="88"/>
      <c r="AL11" s="89"/>
      <c r="AM11" s="88"/>
      <c r="AN11" s="89"/>
      <c r="AO11" s="88"/>
      <c r="AP11" s="89"/>
      <c r="AQ11" s="88"/>
      <c r="AR11" s="89"/>
      <c r="AS11" s="88"/>
      <c r="AT11" s="89"/>
      <c r="AU11" s="88"/>
      <c r="AV11" s="84" t="s">
        <v>510</v>
      </c>
      <c r="AW11" s="85" t="s">
        <v>516</v>
      </c>
      <c r="AX11" s="32"/>
      <c r="AY11" s="32"/>
      <c r="AZ11" s="32"/>
      <c r="BA11" s="32"/>
      <c r="BB11" s="32"/>
    </row>
    <row r="12" spans="1:54" x14ac:dyDescent="0.2">
      <c r="A12" s="94" t="s">
        <v>510</v>
      </c>
      <c r="B12" s="90" t="s">
        <v>517</v>
      </c>
      <c r="C12" s="91" t="s">
        <v>679</v>
      </c>
      <c r="D12" s="92">
        <f t="shared" si="0"/>
        <v>5975</v>
      </c>
      <c r="E12" s="92" t="s">
        <v>1064</v>
      </c>
      <c r="F12" s="96">
        <f t="shared" si="1"/>
        <v>5</v>
      </c>
      <c r="G12" s="93">
        <v>1</v>
      </c>
      <c r="H12" s="93">
        <v>1</v>
      </c>
      <c r="I12" s="93"/>
      <c r="J12" s="93"/>
      <c r="K12" s="93"/>
      <c r="L12" s="93">
        <v>1</v>
      </c>
      <c r="M12" s="93"/>
      <c r="N12" s="93"/>
      <c r="O12" s="93"/>
      <c r="P12" s="93">
        <v>1</v>
      </c>
      <c r="Q12" s="93"/>
      <c r="R12" s="93"/>
      <c r="S12" s="93"/>
      <c r="T12" s="93"/>
      <c r="U12" s="93">
        <v>1</v>
      </c>
      <c r="V12" s="93">
        <f t="shared" si="2"/>
        <v>0</v>
      </c>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4" t="s">
        <v>510</v>
      </c>
      <c r="AW12" s="90" t="s">
        <v>517</v>
      </c>
      <c r="AX12" s="32"/>
      <c r="AY12" s="32"/>
      <c r="AZ12" s="32"/>
      <c r="BA12" s="32"/>
      <c r="BB12" s="32"/>
    </row>
    <row r="13" spans="1:54" x14ac:dyDescent="0.2">
      <c r="A13" s="84" t="s">
        <v>510</v>
      </c>
      <c r="B13" s="85" t="s">
        <v>675</v>
      </c>
      <c r="C13" s="86" t="s">
        <v>676</v>
      </c>
      <c r="D13" s="87">
        <f>G13*G$4+H13*H$4+I13*I$4+J13*J$4+K13*K$4+L13*L$4+N13*N$4+O13*O$4+P13*P$4+Q13*Q$4+R13*R$4+S13*S$4+T13*T$4+U13*U$4+V13*V$4+W13*W$4+X13*X$4+Y13*Y$4+Z13*Z$4+AA13*AA$4+AB13*AB$4+AC13*AC$4+AD13*AD$4+AE13*AE$4+AF13*AF$4+AG13*AG$4+AH13*AH$4+AI13*AI$4+AJ13*AJ$4+AK13*AK$4+AL13*AL$4+AM13*AM$4+AN13*AN$4+AO13*AO$4+AP13*AP$4+AQ13*AQ$4+AR13*AR$4+AS13*AS$4+AT13*AT$4+AU13*AU$4</f>
        <v>5325</v>
      </c>
      <c r="E13" s="87" t="s">
        <v>1064</v>
      </c>
      <c r="F13" s="95">
        <f>SUM(G13:AU13)</f>
        <v>5</v>
      </c>
      <c r="G13" s="88">
        <v>1</v>
      </c>
      <c r="H13" s="89">
        <v>1</v>
      </c>
      <c r="I13" s="88"/>
      <c r="J13" s="89"/>
      <c r="K13" s="88"/>
      <c r="L13" s="89"/>
      <c r="M13" s="88">
        <v>1</v>
      </c>
      <c r="N13" s="89"/>
      <c r="O13" s="88"/>
      <c r="P13" s="89">
        <v>1</v>
      </c>
      <c r="Q13" s="88"/>
      <c r="R13" s="89"/>
      <c r="S13" s="88"/>
      <c r="T13" s="89"/>
      <c r="U13" s="88">
        <v>1</v>
      </c>
      <c r="V13" s="89">
        <f>IF(OR(SUM(N13:R13)&lt;2,SUM(S13:U13)&lt;2),0,2*(SUM(N13:R13)-1))</f>
        <v>0</v>
      </c>
      <c r="W13" s="88"/>
      <c r="X13" s="89"/>
      <c r="Y13" s="88"/>
      <c r="Z13" s="89"/>
      <c r="AA13" s="88"/>
      <c r="AB13" s="89"/>
      <c r="AC13" s="88"/>
      <c r="AD13" s="89"/>
      <c r="AE13" s="88"/>
      <c r="AF13" s="89"/>
      <c r="AG13" s="88"/>
      <c r="AH13" s="89"/>
      <c r="AI13" s="88"/>
      <c r="AJ13" s="89"/>
      <c r="AK13" s="88"/>
      <c r="AL13" s="89"/>
      <c r="AM13" s="88"/>
      <c r="AN13" s="89"/>
      <c r="AO13" s="88"/>
      <c r="AP13" s="89"/>
      <c r="AQ13" s="88"/>
      <c r="AR13" s="89"/>
      <c r="AS13" s="88"/>
      <c r="AT13" s="89"/>
      <c r="AU13" s="88"/>
      <c r="AV13" s="84" t="s">
        <v>510</v>
      </c>
      <c r="AW13" s="85" t="s">
        <v>675</v>
      </c>
      <c r="AX13" s="32"/>
      <c r="AY13" s="32"/>
      <c r="AZ13" s="32"/>
      <c r="BA13" s="32"/>
      <c r="BB13" s="32"/>
    </row>
    <row r="14" spans="1:54" x14ac:dyDescent="0.2">
      <c r="A14" s="94" t="s">
        <v>510</v>
      </c>
      <c r="B14" s="90" t="s">
        <v>518</v>
      </c>
      <c r="C14" s="91" t="s">
        <v>55</v>
      </c>
      <c r="D14" s="92">
        <f t="shared" si="0"/>
        <v>5558</v>
      </c>
      <c r="E14" s="92" t="s">
        <v>1064</v>
      </c>
      <c r="F14" s="96">
        <f t="shared" si="1"/>
        <v>5</v>
      </c>
      <c r="G14" s="93">
        <v>1</v>
      </c>
      <c r="H14" s="93">
        <v>1</v>
      </c>
      <c r="I14" s="93"/>
      <c r="J14" s="93"/>
      <c r="K14" s="93"/>
      <c r="L14" s="93"/>
      <c r="M14" s="93"/>
      <c r="N14" s="93"/>
      <c r="O14" s="93">
        <v>1</v>
      </c>
      <c r="P14" s="93"/>
      <c r="Q14" s="93"/>
      <c r="R14" s="93"/>
      <c r="S14" s="93"/>
      <c r="T14" s="93">
        <v>1</v>
      </c>
      <c r="U14" s="93"/>
      <c r="V14" s="93">
        <f t="shared" si="2"/>
        <v>0</v>
      </c>
      <c r="W14" s="93"/>
      <c r="X14" s="93"/>
      <c r="Y14" s="93"/>
      <c r="Z14" s="93"/>
      <c r="AA14" s="93"/>
      <c r="AB14" s="93"/>
      <c r="AC14" s="93">
        <v>1</v>
      </c>
      <c r="AD14" s="93"/>
      <c r="AE14" s="93"/>
      <c r="AF14" s="93"/>
      <c r="AG14" s="93"/>
      <c r="AH14" s="93"/>
      <c r="AI14" s="93"/>
      <c r="AJ14" s="93"/>
      <c r="AK14" s="93"/>
      <c r="AL14" s="93"/>
      <c r="AM14" s="93"/>
      <c r="AN14" s="93"/>
      <c r="AO14" s="93"/>
      <c r="AP14" s="93"/>
      <c r="AQ14" s="93"/>
      <c r="AR14" s="93"/>
      <c r="AS14" s="93"/>
      <c r="AT14" s="93"/>
      <c r="AU14" s="93"/>
      <c r="AV14" s="94" t="s">
        <v>510</v>
      </c>
      <c r="AW14" s="90" t="s">
        <v>518</v>
      </c>
      <c r="AX14" s="32"/>
      <c r="AY14" s="32"/>
      <c r="AZ14" s="32"/>
      <c r="BA14" s="32"/>
      <c r="BB14" s="32"/>
    </row>
    <row r="15" spans="1:54" x14ac:dyDescent="0.2">
      <c r="A15" s="84" t="s">
        <v>510</v>
      </c>
      <c r="B15" s="85" t="s">
        <v>519</v>
      </c>
      <c r="C15" s="86" t="s">
        <v>56</v>
      </c>
      <c r="D15" s="87">
        <f t="shared" si="0"/>
        <v>5573</v>
      </c>
      <c r="E15" s="87" t="s">
        <v>1064</v>
      </c>
      <c r="F15" s="95">
        <f t="shared" si="1"/>
        <v>5</v>
      </c>
      <c r="G15" s="88">
        <v>1</v>
      </c>
      <c r="H15" s="89">
        <v>1</v>
      </c>
      <c r="I15" s="88"/>
      <c r="J15" s="89"/>
      <c r="K15" s="88"/>
      <c r="L15" s="89"/>
      <c r="M15" s="88"/>
      <c r="N15" s="89"/>
      <c r="O15" s="88">
        <v>1</v>
      </c>
      <c r="P15" s="89"/>
      <c r="Q15" s="88"/>
      <c r="R15" s="89"/>
      <c r="S15" s="88"/>
      <c r="T15" s="89">
        <v>1</v>
      </c>
      <c r="U15" s="88"/>
      <c r="V15" s="89">
        <f t="shared" si="2"/>
        <v>0</v>
      </c>
      <c r="W15" s="88"/>
      <c r="X15" s="89"/>
      <c r="Y15" s="88">
        <v>1</v>
      </c>
      <c r="Z15" s="89"/>
      <c r="AA15" s="88"/>
      <c r="AB15" s="89"/>
      <c r="AC15" s="88"/>
      <c r="AD15" s="89"/>
      <c r="AE15" s="88"/>
      <c r="AF15" s="89"/>
      <c r="AG15" s="88"/>
      <c r="AH15" s="89"/>
      <c r="AI15" s="88"/>
      <c r="AJ15" s="89"/>
      <c r="AK15" s="88"/>
      <c r="AL15" s="89"/>
      <c r="AM15" s="88"/>
      <c r="AN15" s="89"/>
      <c r="AO15" s="88"/>
      <c r="AP15" s="89"/>
      <c r="AQ15" s="88"/>
      <c r="AR15" s="89"/>
      <c r="AS15" s="88"/>
      <c r="AT15" s="89"/>
      <c r="AU15" s="88"/>
      <c r="AV15" s="84" t="s">
        <v>510</v>
      </c>
      <c r="AW15" s="85" t="s">
        <v>519</v>
      </c>
      <c r="AX15" s="32"/>
      <c r="AY15" s="32"/>
      <c r="AZ15" s="32"/>
      <c r="BA15" s="32"/>
      <c r="BB15" s="32"/>
    </row>
    <row r="16" spans="1:54" x14ac:dyDescent="0.2">
      <c r="A16" s="94" t="s">
        <v>510</v>
      </c>
      <c r="B16" s="90" t="s">
        <v>520</v>
      </c>
      <c r="C16" s="91" t="s">
        <v>57</v>
      </c>
      <c r="D16" s="92">
        <f t="shared" si="0"/>
        <v>5950</v>
      </c>
      <c r="E16" s="92" t="s">
        <v>1064</v>
      </c>
      <c r="F16" s="96">
        <f t="shared" si="1"/>
        <v>4</v>
      </c>
      <c r="G16" s="93">
        <v>1</v>
      </c>
      <c r="H16" s="93">
        <v>1</v>
      </c>
      <c r="I16" s="93"/>
      <c r="J16" s="93"/>
      <c r="K16" s="93"/>
      <c r="L16" s="93"/>
      <c r="M16" s="93"/>
      <c r="N16" s="93"/>
      <c r="O16" s="93">
        <v>1</v>
      </c>
      <c r="P16" s="93"/>
      <c r="Q16" s="93"/>
      <c r="R16" s="93"/>
      <c r="S16" s="93"/>
      <c r="T16" s="93"/>
      <c r="U16" s="93"/>
      <c r="V16" s="93">
        <f t="shared" si="2"/>
        <v>0</v>
      </c>
      <c r="W16" s="93"/>
      <c r="X16" s="93"/>
      <c r="Y16" s="93"/>
      <c r="Z16" s="93"/>
      <c r="AA16" s="93"/>
      <c r="AB16" s="93"/>
      <c r="AC16" s="93"/>
      <c r="AD16" s="93"/>
      <c r="AE16" s="93"/>
      <c r="AF16" s="93"/>
      <c r="AG16" s="93"/>
      <c r="AH16" s="93"/>
      <c r="AI16" s="93"/>
      <c r="AJ16" s="93"/>
      <c r="AK16" s="93"/>
      <c r="AL16" s="93"/>
      <c r="AM16" s="93"/>
      <c r="AN16" s="93"/>
      <c r="AO16" s="93"/>
      <c r="AP16" s="93"/>
      <c r="AQ16" s="93"/>
      <c r="AR16" s="93"/>
      <c r="AS16" s="93">
        <v>1</v>
      </c>
      <c r="AT16" s="93"/>
      <c r="AU16" s="93"/>
      <c r="AV16" s="94" t="s">
        <v>510</v>
      </c>
      <c r="AW16" s="90" t="s">
        <v>520</v>
      </c>
      <c r="AX16" s="32"/>
      <c r="AY16" s="32"/>
      <c r="AZ16" s="32"/>
      <c r="BA16" s="32"/>
      <c r="BB16" s="32"/>
    </row>
    <row r="17" spans="1:54" x14ac:dyDescent="0.2">
      <c r="A17" s="84" t="s">
        <v>510</v>
      </c>
      <c r="B17" s="85" t="s">
        <v>521</v>
      </c>
      <c r="C17" s="86" t="s">
        <v>58</v>
      </c>
      <c r="D17" s="87">
        <f t="shared" si="0"/>
        <v>5950</v>
      </c>
      <c r="E17" s="87" t="s">
        <v>1064</v>
      </c>
      <c r="F17" s="95">
        <f t="shared" si="1"/>
        <v>4</v>
      </c>
      <c r="G17" s="88">
        <v>1</v>
      </c>
      <c r="H17" s="89">
        <v>1</v>
      </c>
      <c r="I17" s="88"/>
      <c r="J17" s="89"/>
      <c r="K17" s="88"/>
      <c r="L17" s="89"/>
      <c r="M17" s="88"/>
      <c r="N17" s="89"/>
      <c r="O17" s="88">
        <v>1</v>
      </c>
      <c r="P17" s="89"/>
      <c r="Q17" s="88"/>
      <c r="R17" s="89"/>
      <c r="S17" s="88"/>
      <c r="T17" s="89"/>
      <c r="U17" s="88"/>
      <c r="V17" s="89">
        <f t="shared" si="2"/>
        <v>0</v>
      </c>
      <c r="W17" s="88"/>
      <c r="X17" s="89"/>
      <c r="Y17" s="88"/>
      <c r="Z17" s="89"/>
      <c r="AA17" s="88"/>
      <c r="AB17" s="89"/>
      <c r="AC17" s="88"/>
      <c r="AD17" s="89"/>
      <c r="AE17" s="88"/>
      <c r="AF17" s="89"/>
      <c r="AG17" s="88"/>
      <c r="AH17" s="89"/>
      <c r="AI17" s="88"/>
      <c r="AJ17" s="89"/>
      <c r="AK17" s="88"/>
      <c r="AL17" s="89"/>
      <c r="AM17" s="88"/>
      <c r="AN17" s="89"/>
      <c r="AO17" s="88">
        <v>1</v>
      </c>
      <c r="AP17" s="89"/>
      <c r="AQ17" s="88"/>
      <c r="AR17" s="89"/>
      <c r="AS17" s="88"/>
      <c r="AT17" s="89"/>
      <c r="AU17" s="88"/>
      <c r="AV17" s="84" t="s">
        <v>510</v>
      </c>
      <c r="AW17" s="85" t="s">
        <v>521</v>
      </c>
      <c r="AX17" s="32"/>
      <c r="AY17" s="32"/>
      <c r="AZ17" s="32"/>
      <c r="BA17" s="32"/>
      <c r="BB17" s="32"/>
    </row>
    <row r="18" spans="1:54" x14ac:dyDescent="0.2">
      <c r="A18" s="94" t="s">
        <v>510</v>
      </c>
      <c r="B18" s="90" t="s">
        <v>522</v>
      </c>
      <c r="C18" s="91" t="s">
        <v>1303</v>
      </c>
      <c r="D18" s="92">
        <f t="shared" si="0"/>
        <v>6300</v>
      </c>
      <c r="E18" s="92" t="s">
        <v>1064</v>
      </c>
      <c r="F18" s="96">
        <f t="shared" si="1"/>
        <v>4</v>
      </c>
      <c r="G18" s="93">
        <v>1</v>
      </c>
      <c r="H18" s="93">
        <v>1</v>
      </c>
      <c r="I18" s="93"/>
      <c r="J18" s="93"/>
      <c r="K18" s="93"/>
      <c r="L18" s="93"/>
      <c r="M18" s="93"/>
      <c r="N18" s="93"/>
      <c r="O18" s="93">
        <v>1</v>
      </c>
      <c r="P18" s="93"/>
      <c r="Q18" s="93"/>
      <c r="R18" s="93"/>
      <c r="S18" s="93"/>
      <c r="T18" s="93"/>
      <c r="U18" s="93"/>
      <c r="V18" s="93">
        <f t="shared" si="2"/>
        <v>0</v>
      </c>
      <c r="W18" s="93"/>
      <c r="X18" s="93"/>
      <c r="Y18" s="93"/>
      <c r="Z18" s="93"/>
      <c r="AA18" s="93"/>
      <c r="AB18" s="93"/>
      <c r="AC18" s="93"/>
      <c r="AD18" s="93"/>
      <c r="AE18" s="93"/>
      <c r="AF18" s="93"/>
      <c r="AG18" s="93"/>
      <c r="AH18" s="93"/>
      <c r="AI18" s="93"/>
      <c r="AJ18" s="93"/>
      <c r="AK18" s="93">
        <v>1</v>
      </c>
      <c r="AL18" s="93"/>
      <c r="AM18" s="93"/>
      <c r="AN18" s="93"/>
      <c r="AO18" s="93"/>
      <c r="AP18" s="93"/>
      <c r="AQ18" s="93"/>
      <c r="AR18" s="93"/>
      <c r="AS18" s="93"/>
      <c r="AT18" s="93"/>
      <c r="AU18" s="93"/>
      <c r="AV18" s="94" t="s">
        <v>510</v>
      </c>
      <c r="AW18" s="90" t="s">
        <v>522</v>
      </c>
      <c r="AX18" s="32"/>
      <c r="AY18" s="32"/>
      <c r="AZ18" s="32"/>
      <c r="BA18" s="32"/>
      <c r="BB18" s="32"/>
    </row>
    <row r="19" spans="1:54" x14ac:dyDescent="0.2">
      <c r="A19" s="84" t="s">
        <v>510</v>
      </c>
      <c r="B19" s="85" t="s">
        <v>523</v>
      </c>
      <c r="C19" s="86" t="s">
        <v>1304</v>
      </c>
      <c r="D19" s="87">
        <f t="shared" si="0"/>
        <v>6390</v>
      </c>
      <c r="E19" s="87" t="s">
        <v>1064</v>
      </c>
      <c r="F19" s="95">
        <f t="shared" si="1"/>
        <v>4</v>
      </c>
      <c r="G19" s="88">
        <v>1</v>
      </c>
      <c r="H19" s="89">
        <v>1</v>
      </c>
      <c r="I19" s="88"/>
      <c r="J19" s="89"/>
      <c r="K19" s="88"/>
      <c r="L19" s="89"/>
      <c r="M19" s="88"/>
      <c r="N19" s="89"/>
      <c r="O19" s="88">
        <v>1</v>
      </c>
      <c r="P19" s="89"/>
      <c r="Q19" s="88"/>
      <c r="R19" s="89"/>
      <c r="S19" s="88"/>
      <c r="T19" s="89"/>
      <c r="U19" s="88"/>
      <c r="V19" s="89">
        <f t="shared" si="2"/>
        <v>0</v>
      </c>
      <c r="W19" s="88"/>
      <c r="X19" s="89"/>
      <c r="Y19" s="88"/>
      <c r="Z19" s="89"/>
      <c r="AA19" s="88"/>
      <c r="AB19" s="89"/>
      <c r="AC19" s="88"/>
      <c r="AD19" s="89"/>
      <c r="AE19" s="88"/>
      <c r="AF19" s="89"/>
      <c r="AG19" s="88">
        <v>1</v>
      </c>
      <c r="AH19" s="89"/>
      <c r="AI19" s="88"/>
      <c r="AJ19" s="89"/>
      <c r="AK19" s="88"/>
      <c r="AL19" s="89"/>
      <c r="AM19" s="88"/>
      <c r="AN19" s="89"/>
      <c r="AO19" s="88"/>
      <c r="AP19" s="89"/>
      <c r="AQ19" s="88"/>
      <c r="AR19" s="89"/>
      <c r="AS19" s="88"/>
      <c r="AT19" s="89"/>
      <c r="AU19" s="88"/>
      <c r="AV19" s="84" t="s">
        <v>510</v>
      </c>
      <c r="AW19" s="85" t="s">
        <v>523</v>
      </c>
      <c r="AX19" s="32"/>
      <c r="AY19" s="32"/>
      <c r="AZ19" s="32"/>
      <c r="BA19" s="32"/>
      <c r="BB19" s="32"/>
    </row>
    <row r="20" spans="1:54" x14ac:dyDescent="0.2">
      <c r="A20" s="94" t="s">
        <v>510</v>
      </c>
      <c r="B20" s="90" t="s">
        <v>524</v>
      </c>
      <c r="C20" s="91" t="s">
        <v>1228</v>
      </c>
      <c r="D20" s="92">
        <f t="shared" si="0"/>
        <v>5288</v>
      </c>
      <c r="E20" s="92" t="s">
        <v>1064</v>
      </c>
      <c r="F20" s="96">
        <f t="shared" si="1"/>
        <v>4</v>
      </c>
      <c r="G20" s="93">
        <v>1</v>
      </c>
      <c r="H20" s="93"/>
      <c r="I20" s="93">
        <v>1</v>
      </c>
      <c r="J20" s="93"/>
      <c r="K20" s="93"/>
      <c r="L20" s="93"/>
      <c r="M20" s="93"/>
      <c r="N20" s="93"/>
      <c r="O20" s="93">
        <v>1</v>
      </c>
      <c r="P20" s="93"/>
      <c r="Q20" s="93"/>
      <c r="R20" s="93"/>
      <c r="S20" s="93"/>
      <c r="T20" s="93">
        <v>1</v>
      </c>
      <c r="U20" s="93"/>
      <c r="V20" s="93">
        <f t="shared" si="2"/>
        <v>0</v>
      </c>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4" t="s">
        <v>510</v>
      </c>
      <c r="AW20" s="90" t="s">
        <v>524</v>
      </c>
      <c r="AX20" s="32"/>
      <c r="AY20" s="32"/>
      <c r="AZ20" s="32"/>
      <c r="BA20" s="32"/>
      <c r="BB20" s="32"/>
    </row>
    <row r="21" spans="1:54" x14ac:dyDescent="0.2">
      <c r="A21" s="84" t="s">
        <v>510</v>
      </c>
      <c r="B21" s="85" t="s">
        <v>525</v>
      </c>
      <c r="C21" s="86" t="s">
        <v>1229</v>
      </c>
      <c r="D21" s="87">
        <f t="shared" si="0"/>
        <v>6075</v>
      </c>
      <c r="E21" s="87" t="s">
        <v>1064</v>
      </c>
      <c r="F21" s="95">
        <f t="shared" si="1"/>
        <v>5</v>
      </c>
      <c r="G21" s="88">
        <v>1</v>
      </c>
      <c r="H21" s="89"/>
      <c r="I21" s="88">
        <v>1</v>
      </c>
      <c r="J21" s="89"/>
      <c r="K21" s="88"/>
      <c r="L21" s="89">
        <v>1</v>
      </c>
      <c r="M21" s="88"/>
      <c r="N21" s="89"/>
      <c r="O21" s="88"/>
      <c r="P21" s="89">
        <v>1</v>
      </c>
      <c r="Q21" s="88"/>
      <c r="R21" s="89"/>
      <c r="S21" s="88"/>
      <c r="T21" s="89"/>
      <c r="U21" s="88">
        <v>1</v>
      </c>
      <c r="V21" s="89">
        <f t="shared" si="2"/>
        <v>0</v>
      </c>
      <c r="W21" s="88"/>
      <c r="X21" s="89"/>
      <c r="Y21" s="88"/>
      <c r="Z21" s="89"/>
      <c r="AA21" s="88"/>
      <c r="AB21" s="89"/>
      <c r="AC21" s="88"/>
      <c r="AD21" s="89"/>
      <c r="AE21" s="88"/>
      <c r="AF21" s="89"/>
      <c r="AG21" s="88"/>
      <c r="AH21" s="89"/>
      <c r="AI21" s="88"/>
      <c r="AJ21" s="89"/>
      <c r="AK21" s="88"/>
      <c r="AL21" s="89"/>
      <c r="AM21" s="88"/>
      <c r="AN21" s="89"/>
      <c r="AO21" s="88"/>
      <c r="AP21" s="89"/>
      <c r="AQ21" s="88"/>
      <c r="AR21" s="89"/>
      <c r="AS21" s="88"/>
      <c r="AT21" s="89"/>
      <c r="AU21" s="88"/>
      <c r="AV21" s="84" t="s">
        <v>510</v>
      </c>
      <c r="AW21" s="85" t="s">
        <v>525</v>
      </c>
      <c r="AX21" s="32"/>
      <c r="AY21" s="32"/>
      <c r="AZ21" s="32"/>
      <c r="BA21" s="32"/>
      <c r="BB21" s="32"/>
    </row>
    <row r="22" spans="1:54" x14ac:dyDescent="0.2">
      <c r="A22" s="94" t="s">
        <v>510</v>
      </c>
      <c r="B22" s="90" t="s">
        <v>677</v>
      </c>
      <c r="C22" s="91" t="s">
        <v>678</v>
      </c>
      <c r="D22" s="92">
        <f>G22*G$4+H22*H$4+I22*I$4+J22*J$4+K22*K$4+L22*L$4+N22*N$4+O22*O$4+P22*P$4+Q22*Q$4+R22*R$4+S22*S$4+T22*T$4+U22*U$4+V22*V$4+W22*W$4+X22*X$4+Y22*Y$4+Z22*Z$4+AA22*AA$4+AB22*AB$4+AC22*AC$4+AD22*AD$4+AE22*AE$4+AF22*AF$4+AG22*AG$4+AH22*AH$4+AI22*AI$4+AJ22*AJ$4+AK22*AK$4+AL22*AL$4+AM22*AM$4+AN22*AN$4+AO22*AO$4+AP22*AP$4+AQ22*AQ$4+AR22*AR$4+AS22*AS$4+AT22*AT$4+AU22*AU$4</f>
        <v>5425</v>
      </c>
      <c r="E22" s="92" t="s">
        <v>1064</v>
      </c>
      <c r="F22" s="96">
        <f>SUM(G22:AU22)</f>
        <v>5</v>
      </c>
      <c r="G22" s="93">
        <v>1</v>
      </c>
      <c r="H22" s="93"/>
      <c r="I22" s="93">
        <v>1</v>
      </c>
      <c r="J22" s="93"/>
      <c r="K22" s="93"/>
      <c r="L22" s="93"/>
      <c r="M22" s="93">
        <v>1</v>
      </c>
      <c r="N22" s="93"/>
      <c r="O22" s="93"/>
      <c r="P22" s="93">
        <v>1</v>
      </c>
      <c r="Q22" s="93"/>
      <c r="R22" s="93"/>
      <c r="S22" s="93"/>
      <c r="T22" s="93"/>
      <c r="U22" s="93">
        <v>1</v>
      </c>
      <c r="V22" s="93">
        <f>IF(OR(SUM(N22:R22)&lt;2,SUM(S22:U22)&lt;2),0,2*(SUM(N22:R22)-1))</f>
        <v>0</v>
      </c>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4" t="s">
        <v>510</v>
      </c>
      <c r="AW22" s="90" t="s">
        <v>677</v>
      </c>
      <c r="AX22" s="32"/>
      <c r="AY22" s="32"/>
      <c r="AZ22" s="32"/>
      <c r="BA22" s="32"/>
      <c r="BB22" s="32"/>
    </row>
    <row r="23" spans="1:54" x14ac:dyDescent="0.2">
      <c r="A23" s="84" t="s">
        <v>510</v>
      </c>
      <c r="B23" s="85" t="s">
        <v>526</v>
      </c>
      <c r="C23" s="86" t="s">
        <v>1230</v>
      </c>
      <c r="D23" s="87">
        <f t="shared" si="0"/>
        <v>5658</v>
      </c>
      <c r="E23" s="87" t="s">
        <v>1064</v>
      </c>
      <c r="F23" s="95">
        <f t="shared" si="1"/>
        <v>5</v>
      </c>
      <c r="G23" s="88">
        <v>1</v>
      </c>
      <c r="H23" s="89"/>
      <c r="I23" s="88">
        <v>1</v>
      </c>
      <c r="J23" s="89"/>
      <c r="K23" s="88"/>
      <c r="L23" s="89"/>
      <c r="M23" s="88"/>
      <c r="N23" s="89"/>
      <c r="O23" s="88">
        <v>1</v>
      </c>
      <c r="P23" s="89"/>
      <c r="Q23" s="88"/>
      <c r="R23" s="89"/>
      <c r="S23" s="88"/>
      <c r="T23" s="89">
        <v>1</v>
      </c>
      <c r="U23" s="88"/>
      <c r="V23" s="89">
        <f t="shared" si="2"/>
        <v>0</v>
      </c>
      <c r="W23" s="88"/>
      <c r="X23" s="89"/>
      <c r="Y23" s="88"/>
      <c r="Z23" s="89"/>
      <c r="AA23" s="88"/>
      <c r="AB23" s="89"/>
      <c r="AC23" s="88">
        <v>1</v>
      </c>
      <c r="AD23" s="89"/>
      <c r="AE23" s="88"/>
      <c r="AF23" s="89"/>
      <c r="AG23" s="88"/>
      <c r="AH23" s="89"/>
      <c r="AI23" s="88"/>
      <c r="AJ23" s="89"/>
      <c r="AK23" s="88"/>
      <c r="AL23" s="89"/>
      <c r="AM23" s="88"/>
      <c r="AN23" s="89"/>
      <c r="AO23" s="88"/>
      <c r="AP23" s="89"/>
      <c r="AQ23" s="88"/>
      <c r="AR23" s="89"/>
      <c r="AS23" s="88"/>
      <c r="AT23" s="89"/>
      <c r="AU23" s="88"/>
      <c r="AV23" s="84" t="s">
        <v>510</v>
      </c>
      <c r="AW23" s="85" t="s">
        <v>526</v>
      </c>
      <c r="AX23" s="32"/>
      <c r="AY23" s="32"/>
      <c r="AZ23" s="32"/>
      <c r="BA23" s="32"/>
      <c r="BB23" s="32"/>
    </row>
    <row r="24" spans="1:54" x14ac:dyDescent="0.2">
      <c r="A24" s="94" t="s">
        <v>510</v>
      </c>
      <c r="B24" s="90" t="s">
        <v>527</v>
      </c>
      <c r="C24" s="91" t="s">
        <v>877</v>
      </c>
      <c r="D24" s="92">
        <f t="shared" si="0"/>
        <v>5673</v>
      </c>
      <c r="E24" s="92" t="s">
        <v>1064</v>
      </c>
      <c r="F24" s="96">
        <f t="shared" si="1"/>
        <v>5</v>
      </c>
      <c r="G24" s="93">
        <v>1</v>
      </c>
      <c r="H24" s="93"/>
      <c r="I24" s="93">
        <v>1</v>
      </c>
      <c r="J24" s="93"/>
      <c r="K24" s="93"/>
      <c r="L24" s="93"/>
      <c r="M24" s="93"/>
      <c r="N24" s="93"/>
      <c r="O24" s="93">
        <v>1</v>
      </c>
      <c r="P24" s="93"/>
      <c r="Q24" s="93"/>
      <c r="R24" s="93"/>
      <c r="S24" s="93"/>
      <c r="T24" s="93">
        <v>1</v>
      </c>
      <c r="U24" s="93"/>
      <c r="V24" s="93">
        <f t="shared" si="2"/>
        <v>0</v>
      </c>
      <c r="W24" s="93"/>
      <c r="X24" s="93"/>
      <c r="Y24" s="93">
        <v>1</v>
      </c>
      <c r="Z24" s="93"/>
      <c r="AA24" s="93"/>
      <c r="AB24" s="93"/>
      <c r="AC24" s="93"/>
      <c r="AD24" s="93"/>
      <c r="AE24" s="93"/>
      <c r="AF24" s="93"/>
      <c r="AG24" s="93"/>
      <c r="AH24" s="93"/>
      <c r="AI24" s="93"/>
      <c r="AJ24" s="93"/>
      <c r="AK24" s="93"/>
      <c r="AL24" s="93"/>
      <c r="AM24" s="93"/>
      <c r="AN24" s="93"/>
      <c r="AO24" s="93"/>
      <c r="AP24" s="93"/>
      <c r="AQ24" s="93"/>
      <c r="AR24" s="93"/>
      <c r="AS24" s="93"/>
      <c r="AT24" s="93"/>
      <c r="AU24" s="93"/>
      <c r="AV24" s="94" t="s">
        <v>510</v>
      </c>
      <c r="AW24" s="90" t="s">
        <v>527</v>
      </c>
      <c r="AX24" s="32"/>
      <c r="AY24" s="32"/>
      <c r="AZ24" s="32"/>
      <c r="BA24" s="32"/>
      <c r="BB24" s="32"/>
    </row>
    <row r="25" spans="1:54" x14ac:dyDescent="0.2">
      <c r="A25" s="84" t="s">
        <v>510</v>
      </c>
      <c r="B25" s="85" t="s">
        <v>528</v>
      </c>
      <c r="C25" s="86" t="s">
        <v>878</v>
      </c>
      <c r="D25" s="87">
        <f t="shared" si="0"/>
        <v>6050</v>
      </c>
      <c r="E25" s="87" t="s">
        <v>1064</v>
      </c>
      <c r="F25" s="95">
        <f t="shared" si="1"/>
        <v>4</v>
      </c>
      <c r="G25" s="88">
        <v>1</v>
      </c>
      <c r="H25" s="89"/>
      <c r="I25" s="88">
        <v>1</v>
      </c>
      <c r="J25" s="89"/>
      <c r="K25" s="88"/>
      <c r="L25" s="89"/>
      <c r="M25" s="88"/>
      <c r="N25" s="89"/>
      <c r="O25" s="88">
        <v>1</v>
      </c>
      <c r="P25" s="89"/>
      <c r="Q25" s="88"/>
      <c r="R25" s="89"/>
      <c r="S25" s="88"/>
      <c r="T25" s="89"/>
      <c r="U25" s="88"/>
      <c r="V25" s="89">
        <f t="shared" si="2"/>
        <v>0</v>
      </c>
      <c r="W25" s="88"/>
      <c r="X25" s="89"/>
      <c r="Y25" s="88"/>
      <c r="Z25" s="89"/>
      <c r="AA25" s="88"/>
      <c r="AB25" s="89"/>
      <c r="AC25" s="88"/>
      <c r="AD25" s="89"/>
      <c r="AE25" s="88"/>
      <c r="AF25" s="89"/>
      <c r="AG25" s="88"/>
      <c r="AH25" s="89"/>
      <c r="AI25" s="88"/>
      <c r="AJ25" s="89"/>
      <c r="AK25" s="88"/>
      <c r="AL25" s="89"/>
      <c r="AM25" s="88"/>
      <c r="AN25" s="89"/>
      <c r="AO25" s="88"/>
      <c r="AP25" s="89"/>
      <c r="AQ25" s="88"/>
      <c r="AR25" s="89"/>
      <c r="AS25" s="88">
        <v>1</v>
      </c>
      <c r="AT25" s="89"/>
      <c r="AU25" s="88"/>
      <c r="AV25" s="84" t="s">
        <v>510</v>
      </c>
      <c r="AW25" s="85" t="s">
        <v>528</v>
      </c>
      <c r="AX25" s="32"/>
      <c r="AY25" s="32"/>
      <c r="AZ25" s="32"/>
      <c r="BA25" s="32"/>
      <c r="BB25" s="32"/>
    </row>
    <row r="26" spans="1:54" x14ac:dyDescent="0.2">
      <c r="A26" s="94" t="s">
        <v>510</v>
      </c>
      <c r="B26" s="90" t="s">
        <v>529</v>
      </c>
      <c r="C26" s="91" t="s">
        <v>77</v>
      </c>
      <c r="D26" s="92">
        <f t="shared" si="0"/>
        <v>6050</v>
      </c>
      <c r="E26" s="92" t="s">
        <v>1064</v>
      </c>
      <c r="F26" s="96">
        <f t="shared" si="1"/>
        <v>4</v>
      </c>
      <c r="G26" s="93">
        <v>1</v>
      </c>
      <c r="H26" s="93"/>
      <c r="I26" s="93">
        <v>1</v>
      </c>
      <c r="J26" s="93"/>
      <c r="K26" s="93"/>
      <c r="L26" s="93"/>
      <c r="M26" s="93"/>
      <c r="N26" s="93"/>
      <c r="O26" s="93">
        <v>1</v>
      </c>
      <c r="P26" s="93"/>
      <c r="Q26" s="93"/>
      <c r="R26" s="93"/>
      <c r="S26" s="93"/>
      <c r="T26" s="93"/>
      <c r="U26" s="93"/>
      <c r="V26" s="93">
        <f t="shared" si="2"/>
        <v>0</v>
      </c>
      <c r="W26" s="93"/>
      <c r="X26" s="93"/>
      <c r="Y26" s="93"/>
      <c r="Z26" s="93"/>
      <c r="AA26" s="93"/>
      <c r="AB26" s="93"/>
      <c r="AC26" s="93"/>
      <c r="AD26" s="93"/>
      <c r="AE26" s="93"/>
      <c r="AF26" s="93"/>
      <c r="AG26" s="93"/>
      <c r="AH26" s="93"/>
      <c r="AI26" s="93"/>
      <c r="AJ26" s="93"/>
      <c r="AK26" s="93"/>
      <c r="AL26" s="93"/>
      <c r="AM26" s="93"/>
      <c r="AN26" s="93"/>
      <c r="AO26" s="93">
        <v>1</v>
      </c>
      <c r="AP26" s="93"/>
      <c r="AQ26" s="93"/>
      <c r="AR26" s="93"/>
      <c r="AS26" s="93"/>
      <c r="AT26" s="93"/>
      <c r="AU26" s="93"/>
      <c r="AV26" s="94" t="s">
        <v>510</v>
      </c>
      <c r="AW26" s="90" t="s">
        <v>529</v>
      </c>
      <c r="AX26" s="32"/>
      <c r="AY26" s="32"/>
      <c r="AZ26" s="32"/>
      <c r="BA26" s="32"/>
      <c r="BB26" s="32"/>
    </row>
    <row r="27" spans="1:54" x14ac:dyDescent="0.2">
      <c r="A27" s="84" t="s">
        <v>510</v>
      </c>
      <c r="B27" s="85" t="s">
        <v>530</v>
      </c>
      <c r="C27" s="86" t="s">
        <v>827</v>
      </c>
      <c r="D27" s="87">
        <f t="shared" si="0"/>
        <v>6400</v>
      </c>
      <c r="E27" s="87" t="s">
        <v>1064</v>
      </c>
      <c r="F27" s="95">
        <f t="shared" si="1"/>
        <v>4</v>
      </c>
      <c r="G27" s="88">
        <v>1</v>
      </c>
      <c r="H27" s="89"/>
      <c r="I27" s="88">
        <v>1</v>
      </c>
      <c r="J27" s="89"/>
      <c r="K27" s="88"/>
      <c r="L27" s="89"/>
      <c r="M27" s="88"/>
      <c r="N27" s="89"/>
      <c r="O27" s="88">
        <v>1</v>
      </c>
      <c r="P27" s="89"/>
      <c r="Q27" s="88"/>
      <c r="R27" s="89"/>
      <c r="S27" s="88"/>
      <c r="T27" s="89"/>
      <c r="U27" s="88"/>
      <c r="V27" s="89">
        <f t="shared" si="2"/>
        <v>0</v>
      </c>
      <c r="W27" s="88"/>
      <c r="X27" s="89"/>
      <c r="Y27" s="88"/>
      <c r="Z27" s="89"/>
      <c r="AA27" s="88"/>
      <c r="AB27" s="89"/>
      <c r="AC27" s="88"/>
      <c r="AD27" s="89"/>
      <c r="AE27" s="88"/>
      <c r="AF27" s="89"/>
      <c r="AG27" s="88"/>
      <c r="AH27" s="89"/>
      <c r="AI27" s="88"/>
      <c r="AJ27" s="89"/>
      <c r="AK27" s="88">
        <v>1</v>
      </c>
      <c r="AL27" s="89"/>
      <c r="AM27" s="88"/>
      <c r="AN27" s="89"/>
      <c r="AO27" s="88"/>
      <c r="AP27" s="89"/>
      <c r="AQ27" s="88"/>
      <c r="AR27" s="89"/>
      <c r="AS27" s="88"/>
      <c r="AT27" s="89"/>
      <c r="AU27" s="88"/>
      <c r="AV27" s="84" t="s">
        <v>510</v>
      </c>
      <c r="AW27" s="85" t="s">
        <v>530</v>
      </c>
      <c r="AX27" s="32"/>
      <c r="AY27" s="32"/>
      <c r="AZ27" s="32"/>
      <c r="BA27" s="32"/>
      <c r="BB27" s="32"/>
    </row>
    <row r="28" spans="1:54" x14ac:dyDescent="0.2">
      <c r="A28" s="94" t="s">
        <v>510</v>
      </c>
      <c r="B28" s="90" t="s">
        <v>531</v>
      </c>
      <c r="C28" s="91" t="s">
        <v>828</v>
      </c>
      <c r="D28" s="92">
        <f t="shared" si="0"/>
        <v>6490</v>
      </c>
      <c r="E28" s="92" t="s">
        <v>1064</v>
      </c>
      <c r="F28" s="96">
        <f t="shared" si="1"/>
        <v>4</v>
      </c>
      <c r="G28" s="93">
        <v>1</v>
      </c>
      <c r="H28" s="93"/>
      <c r="I28" s="93">
        <v>1</v>
      </c>
      <c r="J28" s="93"/>
      <c r="K28" s="93"/>
      <c r="L28" s="93"/>
      <c r="M28" s="93"/>
      <c r="N28" s="93"/>
      <c r="O28" s="93">
        <v>1</v>
      </c>
      <c r="P28" s="93"/>
      <c r="Q28" s="93"/>
      <c r="R28" s="93"/>
      <c r="S28" s="93"/>
      <c r="T28" s="93"/>
      <c r="U28" s="93"/>
      <c r="V28" s="93">
        <f t="shared" si="2"/>
        <v>0</v>
      </c>
      <c r="W28" s="93"/>
      <c r="X28" s="93"/>
      <c r="Y28" s="93"/>
      <c r="Z28" s="93"/>
      <c r="AA28" s="93"/>
      <c r="AB28" s="93"/>
      <c r="AC28" s="93"/>
      <c r="AD28" s="93"/>
      <c r="AE28" s="93"/>
      <c r="AF28" s="93"/>
      <c r="AG28" s="93">
        <v>1</v>
      </c>
      <c r="AH28" s="93"/>
      <c r="AI28" s="93"/>
      <c r="AJ28" s="93"/>
      <c r="AK28" s="93"/>
      <c r="AL28" s="93"/>
      <c r="AM28" s="93"/>
      <c r="AN28" s="93"/>
      <c r="AO28" s="93"/>
      <c r="AP28" s="93"/>
      <c r="AQ28" s="93"/>
      <c r="AR28" s="93"/>
      <c r="AS28" s="93"/>
      <c r="AT28" s="93"/>
      <c r="AU28" s="93"/>
      <c r="AV28" s="94" t="s">
        <v>510</v>
      </c>
      <c r="AW28" s="90" t="s">
        <v>531</v>
      </c>
      <c r="AX28" s="32"/>
      <c r="AY28" s="32"/>
      <c r="AZ28" s="32"/>
      <c r="BA28" s="32"/>
      <c r="BB28" s="32"/>
    </row>
    <row r="29" spans="1:54" x14ac:dyDescent="0.2">
      <c r="A29" s="84" t="s">
        <v>510</v>
      </c>
      <c r="B29" s="85" t="s">
        <v>532</v>
      </c>
      <c r="C29" s="86" t="s">
        <v>332</v>
      </c>
      <c r="D29" s="87">
        <f t="shared" si="0"/>
        <v>5488</v>
      </c>
      <c r="E29" s="87" t="s">
        <v>1064</v>
      </c>
      <c r="F29" s="95">
        <f t="shared" si="1"/>
        <v>4</v>
      </c>
      <c r="G29" s="88">
        <v>1</v>
      </c>
      <c r="H29" s="89"/>
      <c r="I29" s="88"/>
      <c r="J29" s="89">
        <v>1</v>
      </c>
      <c r="K29" s="88"/>
      <c r="L29" s="89"/>
      <c r="M29" s="88"/>
      <c r="N29" s="89"/>
      <c r="O29" s="88">
        <v>1</v>
      </c>
      <c r="P29" s="89"/>
      <c r="Q29" s="88"/>
      <c r="R29" s="89"/>
      <c r="S29" s="88"/>
      <c r="T29" s="89">
        <v>1</v>
      </c>
      <c r="U29" s="88"/>
      <c r="V29" s="89">
        <f t="shared" si="2"/>
        <v>0</v>
      </c>
      <c r="W29" s="88"/>
      <c r="X29" s="89"/>
      <c r="Y29" s="88"/>
      <c r="Z29" s="89"/>
      <c r="AA29" s="88"/>
      <c r="AB29" s="89"/>
      <c r="AC29" s="88"/>
      <c r="AD29" s="89"/>
      <c r="AE29" s="88"/>
      <c r="AF29" s="89"/>
      <c r="AG29" s="88"/>
      <c r="AH29" s="89"/>
      <c r="AI29" s="88"/>
      <c r="AJ29" s="89"/>
      <c r="AK29" s="88"/>
      <c r="AL29" s="89"/>
      <c r="AM29" s="88"/>
      <c r="AN29" s="89"/>
      <c r="AO29" s="88"/>
      <c r="AP29" s="89"/>
      <c r="AQ29" s="88"/>
      <c r="AR29" s="89"/>
      <c r="AS29" s="88"/>
      <c r="AT29" s="89"/>
      <c r="AU29" s="88"/>
      <c r="AV29" s="84" t="s">
        <v>510</v>
      </c>
      <c r="AW29" s="85" t="s">
        <v>532</v>
      </c>
      <c r="AX29" s="32"/>
      <c r="AY29" s="32"/>
      <c r="AZ29" s="32"/>
      <c r="BA29" s="32"/>
      <c r="BB29" s="32"/>
    </row>
    <row r="30" spans="1:54" x14ac:dyDescent="0.2">
      <c r="A30" s="94" t="s">
        <v>510</v>
      </c>
      <c r="B30" s="90" t="s">
        <v>533</v>
      </c>
      <c r="C30" s="91" t="s">
        <v>333</v>
      </c>
      <c r="D30" s="92">
        <f t="shared" si="0"/>
        <v>6275</v>
      </c>
      <c r="E30" s="92" t="s">
        <v>1064</v>
      </c>
      <c r="F30" s="96">
        <f t="shared" si="1"/>
        <v>5</v>
      </c>
      <c r="G30" s="93">
        <v>1</v>
      </c>
      <c r="H30" s="93"/>
      <c r="I30" s="93"/>
      <c r="J30" s="93">
        <v>1</v>
      </c>
      <c r="K30" s="93"/>
      <c r="L30" s="93">
        <v>1</v>
      </c>
      <c r="M30" s="93"/>
      <c r="N30" s="93"/>
      <c r="O30" s="93"/>
      <c r="P30" s="93">
        <v>1</v>
      </c>
      <c r="Q30" s="93"/>
      <c r="R30" s="93"/>
      <c r="S30" s="93"/>
      <c r="T30" s="93"/>
      <c r="U30" s="93">
        <v>1</v>
      </c>
      <c r="V30" s="93">
        <f t="shared" si="2"/>
        <v>0</v>
      </c>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4" t="s">
        <v>510</v>
      </c>
      <c r="AW30" s="90" t="s">
        <v>533</v>
      </c>
      <c r="AX30" s="32"/>
      <c r="AY30" s="32"/>
      <c r="AZ30" s="32"/>
      <c r="BA30" s="32"/>
      <c r="BB30" s="32"/>
    </row>
    <row r="31" spans="1:54" x14ac:dyDescent="0.2">
      <c r="A31" s="84" t="s">
        <v>510</v>
      </c>
      <c r="B31" s="85" t="s">
        <v>1214</v>
      </c>
      <c r="C31" s="86" t="s">
        <v>1215</v>
      </c>
      <c r="D31" s="87">
        <f>G31*G$4+H31*H$4+I31*I$4+J31*J$4+K31*K$4+L31*L$4+N31*N$4+O31*O$4+P31*P$4+Q31*Q$4+R31*R$4+S31*S$4+T31*T$4+U31*U$4+V31*V$4+W31*W$4+X31*X$4+Y31*Y$4+Z31*Z$4+AA31*AA$4+AB31*AB$4+AC31*AC$4+AD31*AD$4+AE31*AE$4+AF31*AF$4+AG31*AG$4+AH31*AH$4+AI31*AI$4+AJ31*AJ$4+AK31*AK$4+AL31*AL$4+AM31*AM$4+AN31*AN$4+AO31*AO$4+AP31*AP$4+AQ31*AQ$4+AR31*AR$4+AS31*AS$4+AT31*AT$4+AU31*AU$4</f>
        <v>5625</v>
      </c>
      <c r="E31" s="87" t="s">
        <v>1064</v>
      </c>
      <c r="F31" s="95">
        <f>SUM(G31:AU31)</f>
        <v>5</v>
      </c>
      <c r="G31" s="88">
        <v>1</v>
      </c>
      <c r="H31" s="89"/>
      <c r="I31" s="88"/>
      <c r="J31" s="89">
        <v>1</v>
      </c>
      <c r="K31" s="88"/>
      <c r="L31" s="89"/>
      <c r="M31" s="88">
        <v>1</v>
      </c>
      <c r="N31" s="89"/>
      <c r="O31" s="88"/>
      <c r="P31" s="89">
        <v>1</v>
      </c>
      <c r="Q31" s="88"/>
      <c r="R31" s="89"/>
      <c r="S31" s="88"/>
      <c r="T31" s="89"/>
      <c r="U31" s="88">
        <v>1</v>
      </c>
      <c r="V31" s="89">
        <f>IF(OR(SUM(N31:R31)&lt;2,SUM(S31:U31)&lt;2),0,2*(SUM(N31:R31)-1))</f>
        <v>0</v>
      </c>
      <c r="W31" s="88"/>
      <c r="X31" s="89"/>
      <c r="Y31" s="88"/>
      <c r="Z31" s="89"/>
      <c r="AA31" s="88"/>
      <c r="AB31" s="89"/>
      <c r="AC31" s="88"/>
      <c r="AD31" s="89"/>
      <c r="AE31" s="88"/>
      <c r="AF31" s="89"/>
      <c r="AG31" s="88"/>
      <c r="AH31" s="89"/>
      <c r="AI31" s="88"/>
      <c r="AJ31" s="89"/>
      <c r="AK31" s="88"/>
      <c r="AL31" s="89"/>
      <c r="AM31" s="88"/>
      <c r="AN31" s="89"/>
      <c r="AO31" s="88"/>
      <c r="AP31" s="89"/>
      <c r="AQ31" s="88"/>
      <c r="AR31" s="89"/>
      <c r="AS31" s="88"/>
      <c r="AT31" s="89"/>
      <c r="AU31" s="88"/>
      <c r="AV31" s="84" t="s">
        <v>510</v>
      </c>
      <c r="AW31" s="85" t="s">
        <v>1214</v>
      </c>
      <c r="AX31" s="32"/>
      <c r="AY31" s="32"/>
      <c r="AZ31" s="32"/>
      <c r="BA31" s="32"/>
      <c r="BB31" s="32"/>
    </row>
    <row r="32" spans="1:54" x14ac:dyDescent="0.2">
      <c r="A32" s="94" t="s">
        <v>510</v>
      </c>
      <c r="B32" s="90" t="s">
        <v>534</v>
      </c>
      <c r="C32" s="91" t="s">
        <v>334</v>
      </c>
      <c r="D32" s="92">
        <f t="shared" si="0"/>
        <v>5858</v>
      </c>
      <c r="E32" s="92" t="s">
        <v>1064</v>
      </c>
      <c r="F32" s="96">
        <f t="shared" si="1"/>
        <v>5</v>
      </c>
      <c r="G32" s="93">
        <v>1</v>
      </c>
      <c r="H32" s="93"/>
      <c r="I32" s="93"/>
      <c r="J32" s="93">
        <v>1</v>
      </c>
      <c r="K32" s="93"/>
      <c r="L32" s="93"/>
      <c r="M32" s="93"/>
      <c r="N32" s="93"/>
      <c r="O32" s="93">
        <v>1</v>
      </c>
      <c r="P32" s="93"/>
      <c r="Q32" s="93"/>
      <c r="R32" s="93"/>
      <c r="S32" s="93"/>
      <c r="T32" s="93">
        <v>1</v>
      </c>
      <c r="U32" s="93"/>
      <c r="V32" s="93">
        <f t="shared" si="2"/>
        <v>0</v>
      </c>
      <c r="W32" s="93"/>
      <c r="X32" s="93"/>
      <c r="Y32" s="93"/>
      <c r="Z32" s="93"/>
      <c r="AA32" s="93"/>
      <c r="AB32" s="93"/>
      <c r="AC32" s="93">
        <v>1</v>
      </c>
      <c r="AD32" s="93"/>
      <c r="AE32" s="93"/>
      <c r="AF32" s="93"/>
      <c r="AG32" s="93"/>
      <c r="AH32" s="93"/>
      <c r="AI32" s="93"/>
      <c r="AJ32" s="93"/>
      <c r="AK32" s="93"/>
      <c r="AL32" s="93"/>
      <c r="AM32" s="93"/>
      <c r="AN32" s="93"/>
      <c r="AO32" s="93"/>
      <c r="AP32" s="93"/>
      <c r="AQ32" s="93"/>
      <c r="AR32" s="93"/>
      <c r="AS32" s="93"/>
      <c r="AT32" s="93"/>
      <c r="AU32" s="93"/>
      <c r="AV32" s="94" t="s">
        <v>510</v>
      </c>
      <c r="AW32" s="90" t="s">
        <v>534</v>
      </c>
      <c r="AX32" s="32"/>
      <c r="AY32" s="32"/>
      <c r="AZ32" s="32"/>
      <c r="BA32" s="32"/>
      <c r="BB32" s="32"/>
    </row>
    <row r="33" spans="1:54" x14ac:dyDescent="0.2">
      <c r="A33" s="84" t="s">
        <v>510</v>
      </c>
      <c r="B33" s="85" t="s">
        <v>535</v>
      </c>
      <c r="C33" s="86" t="s">
        <v>335</v>
      </c>
      <c r="D33" s="87">
        <f t="shared" si="0"/>
        <v>5873</v>
      </c>
      <c r="E33" s="87" t="s">
        <v>1064</v>
      </c>
      <c r="F33" s="95">
        <f t="shared" si="1"/>
        <v>5</v>
      </c>
      <c r="G33" s="88">
        <v>1</v>
      </c>
      <c r="H33" s="89"/>
      <c r="I33" s="88"/>
      <c r="J33" s="89">
        <v>1</v>
      </c>
      <c r="K33" s="88"/>
      <c r="L33" s="89"/>
      <c r="M33" s="88"/>
      <c r="N33" s="89"/>
      <c r="O33" s="88">
        <v>1</v>
      </c>
      <c r="P33" s="89"/>
      <c r="Q33" s="88"/>
      <c r="R33" s="89"/>
      <c r="S33" s="88"/>
      <c r="T33" s="89">
        <v>1</v>
      </c>
      <c r="U33" s="88"/>
      <c r="V33" s="89">
        <f t="shared" si="2"/>
        <v>0</v>
      </c>
      <c r="W33" s="88"/>
      <c r="X33" s="89"/>
      <c r="Y33" s="88">
        <v>1</v>
      </c>
      <c r="Z33" s="89"/>
      <c r="AA33" s="88"/>
      <c r="AB33" s="89"/>
      <c r="AC33" s="88"/>
      <c r="AD33" s="89"/>
      <c r="AE33" s="88"/>
      <c r="AF33" s="89"/>
      <c r="AG33" s="88"/>
      <c r="AH33" s="89"/>
      <c r="AI33" s="88"/>
      <c r="AJ33" s="89"/>
      <c r="AK33" s="88"/>
      <c r="AL33" s="89"/>
      <c r="AM33" s="88"/>
      <c r="AN33" s="89"/>
      <c r="AO33" s="88"/>
      <c r="AP33" s="89"/>
      <c r="AQ33" s="88"/>
      <c r="AR33" s="89"/>
      <c r="AS33" s="88"/>
      <c r="AT33" s="89"/>
      <c r="AU33" s="88"/>
      <c r="AV33" s="84" t="s">
        <v>510</v>
      </c>
      <c r="AW33" s="85" t="s">
        <v>535</v>
      </c>
      <c r="AX33" s="32"/>
      <c r="AY33" s="32"/>
      <c r="AZ33" s="32"/>
      <c r="BA33" s="32"/>
      <c r="BB33" s="32"/>
    </row>
    <row r="34" spans="1:54" x14ac:dyDescent="0.2">
      <c r="A34" s="94" t="s">
        <v>510</v>
      </c>
      <c r="B34" s="90" t="s">
        <v>536</v>
      </c>
      <c r="C34" s="91" t="s">
        <v>336</v>
      </c>
      <c r="D34" s="92">
        <f t="shared" si="0"/>
        <v>6250</v>
      </c>
      <c r="E34" s="92" t="s">
        <v>1064</v>
      </c>
      <c r="F34" s="96">
        <f t="shared" si="1"/>
        <v>4</v>
      </c>
      <c r="G34" s="93">
        <v>1</v>
      </c>
      <c r="H34" s="93"/>
      <c r="I34" s="93"/>
      <c r="J34" s="93">
        <v>1</v>
      </c>
      <c r="K34" s="93"/>
      <c r="L34" s="93"/>
      <c r="M34" s="93"/>
      <c r="N34" s="93"/>
      <c r="O34" s="93">
        <v>1</v>
      </c>
      <c r="P34" s="93"/>
      <c r="Q34" s="93"/>
      <c r="R34" s="93"/>
      <c r="S34" s="93"/>
      <c r="T34" s="93"/>
      <c r="U34" s="93"/>
      <c r="V34" s="93">
        <f t="shared" si="2"/>
        <v>0</v>
      </c>
      <c r="W34" s="93"/>
      <c r="X34" s="93"/>
      <c r="Y34" s="93"/>
      <c r="Z34" s="93"/>
      <c r="AA34" s="93"/>
      <c r="AB34" s="93"/>
      <c r="AC34" s="93"/>
      <c r="AD34" s="93"/>
      <c r="AE34" s="93"/>
      <c r="AF34" s="93"/>
      <c r="AG34" s="93"/>
      <c r="AH34" s="93"/>
      <c r="AI34" s="93"/>
      <c r="AJ34" s="93"/>
      <c r="AK34" s="93"/>
      <c r="AL34" s="93"/>
      <c r="AM34" s="93"/>
      <c r="AN34" s="93"/>
      <c r="AO34" s="93"/>
      <c r="AP34" s="93"/>
      <c r="AQ34" s="93"/>
      <c r="AR34" s="93"/>
      <c r="AS34" s="93">
        <v>1</v>
      </c>
      <c r="AT34" s="93"/>
      <c r="AU34" s="93"/>
      <c r="AV34" s="94" t="s">
        <v>510</v>
      </c>
      <c r="AW34" s="90" t="s">
        <v>536</v>
      </c>
      <c r="AX34" s="32"/>
      <c r="AY34" s="32"/>
      <c r="AZ34" s="32"/>
      <c r="BA34" s="32"/>
      <c r="BB34" s="32"/>
    </row>
    <row r="35" spans="1:54" x14ac:dyDescent="0.2">
      <c r="A35" s="84" t="s">
        <v>510</v>
      </c>
      <c r="B35" s="85" t="s">
        <v>537</v>
      </c>
      <c r="C35" s="86" t="s">
        <v>337</v>
      </c>
      <c r="D35" s="87">
        <f t="shared" si="0"/>
        <v>6250</v>
      </c>
      <c r="E35" s="87" t="s">
        <v>1064</v>
      </c>
      <c r="F35" s="95">
        <f t="shared" si="1"/>
        <v>4</v>
      </c>
      <c r="G35" s="88">
        <v>1</v>
      </c>
      <c r="H35" s="89"/>
      <c r="I35" s="88"/>
      <c r="J35" s="89">
        <v>1</v>
      </c>
      <c r="K35" s="88"/>
      <c r="L35" s="89"/>
      <c r="M35" s="88"/>
      <c r="N35" s="89"/>
      <c r="O35" s="88">
        <v>1</v>
      </c>
      <c r="P35" s="89"/>
      <c r="Q35" s="88"/>
      <c r="R35" s="89"/>
      <c r="S35" s="88"/>
      <c r="T35" s="89"/>
      <c r="U35" s="88"/>
      <c r="V35" s="89">
        <f t="shared" si="2"/>
        <v>0</v>
      </c>
      <c r="W35" s="88"/>
      <c r="X35" s="89"/>
      <c r="Y35" s="88"/>
      <c r="Z35" s="89"/>
      <c r="AA35" s="88"/>
      <c r="AB35" s="89"/>
      <c r="AC35" s="88"/>
      <c r="AD35" s="89"/>
      <c r="AE35" s="88"/>
      <c r="AF35" s="89"/>
      <c r="AG35" s="88"/>
      <c r="AH35" s="89"/>
      <c r="AI35" s="88"/>
      <c r="AJ35" s="89"/>
      <c r="AK35" s="88"/>
      <c r="AL35" s="89"/>
      <c r="AM35" s="88"/>
      <c r="AN35" s="89"/>
      <c r="AO35" s="88">
        <v>1</v>
      </c>
      <c r="AP35" s="89"/>
      <c r="AQ35" s="88"/>
      <c r="AR35" s="89"/>
      <c r="AS35" s="88"/>
      <c r="AT35" s="89"/>
      <c r="AU35" s="88"/>
      <c r="AV35" s="84" t="s">
        <v>510</v>
      </c>
      <c r="AW35" s="85" t="s">
        <v>537</v>
      </c>
      <c r="AX35" s="32"/>
      <c r="AY35" s="32"/>
      <c r="AZ35" s="32"/>
      <c r="BA35" s="32"/>
      <c r="BB35" s="32"/>
    </row>
    <row r="36" spans="1:54" x14ac:dyDescent="0.2">
      <c r="A36" s="94" t="s">
        <v>510</v>
      </c>
      <c r="B36" s="90" t="s">
        <v>538</v>
      </c>
      <c r="C36" s="91" t="s">
        <v>338</v>
      </c>
      <c r="D36" s="92">
        <f t="shared" si="0"/>
        <v>6600</v>
      </c>
      <c r="E36" s="92" t="s">
        <v>1064</v>
      </c>
      <c r="F36" s="96">
        <f t="shared" si="1"/>
        <v>4</v>
      </c>
      <c r="G36" s="93">
        <v>1</v>
      </c>
      <c r="H36" s="93"/>
      <c r="I36" s="93"/>
      <c r="J36" s="93">
        <v>1</v>
      </c>
      <c r="K36" s="93"/>
      <c r="L36" s="93"/>
      <c r="M36" s="93"/>
      <c r="N36" s="93"/>
      <c r="O36" s="93">
        <v>1</v>
      </c>
      <c r="P36" s="93"/>
      <c r="Q36" s="93"/>
      <c r="R36" s="93"/>
      <c r="S36" s="93"/>
      <c r="T36" s="93"/>
      <c r="U36" s="93"/>
      <c r="V36" s="93">
        <f t="shared" si="2"/>
        <v>0</v>
      </c>
      <c r="W36" s="93"/>
      <c r="X36" s="93"/>
      <c r="Y36" s="93"/>
      <c r="Z36" s="93"/>
      <c r="AA36" s="93"/>
      <c r="AB36" s="93"/>
      <c r="AC36" s="93"/>
      <c r="AD36" s="93"/>
      <c r="AE36" s="93"/>
      <c r="AF36" s="93"/>
      <c r="AG36" s="93"/>
      <c r="AH36" s="93"/>
      <c r="AI36" s="93"/>
      <c r="AJ36" s="93"/>
      <c r="AK36" s="93">
        <v>1</v>
      </c>
      <c r="AL36" s="93"/>
      <c r="AM36" s="93"/>
      <c r="AN36" s="93"/>
      <c r="AO36" s="93"/>
      <c r="AP36" s="93"/>
      <c r="AQ36" s="93"/>
      <c r="AR36" s="93"/>
      <c r="AS36" s="93"/>
      <c r="AT36" s="93"/>
      <c r="AU36" s="93"/>
      <c r="AV36" s="94" t="s">
        <v>510</v>
      </c>
      <c r="AW36" s="90" t="s">
        <v>538</v>
      </c>
      <c r="AX36" s="32"/>
      <c r="AY36" s="32"/>
      <c r="AZ36" s="32"/>
      <c r="BA36" s="32"/>
      <c r="BB36" s="32"/>
    </row>
    <row r="37" spans="1:54" x14ac:dyDescent="0.2">
      <c r="A37" s="84" t="s">
        <v>510</v>
      </c>
      <c r="B37" s="85" t="s">
        <v>539</v>
      </c>
      <c r="C37" s="86" t="s">
        <v>339</v>
      </c>
      <c r="D37" s="87">
        <f t="shared" si="0"/>
        <v>6690</v>
      </c>
      <c r="E37" s="87" t="s">
        <v>1064</v>
      </c>
      <c r="F37" s="95">
        <f t="shared" si="1"/>
        <v>4</v>
      </c>
      <c r="G37" s="88">
        <v>1</v>
      </c>
      <c r="H37" s="89"/>
      <c r="I37" s="88"/>
      <c r="J37" s="89">
        <v>1</v>
      </c>
      <c r="K37" s="88"/>
      <c r="L37" s="89"/>
      <c r="M37" s="88"/>
      <c r="N37" s="89"/>
      <c r="O37" s="88">
        <v>1</v>
      </c>
      <c r="P37" s="89"/>
      <c r="Q37" s="88"/>
      <c r="R37" s="89"/>
      <c r="S37" s="88"/>
      <c r="T37" s="89"/>
      <c r="U37" s="88"/>
      <c r="V37" s="89">
        <f t="shared" si="2"/>
        <v>0</v>
      </c>
      <c r="W37" s="88"/>
      <c r="X37" s="89"/>
      <c r="Y37" s="88"/>
      <c r="Z37" s="89"/>
      <c r="AA37" s="88"/>
      <c r="AB37" s="89"/>
      <c r="AC37" s="88"/>
      <c r="AD37" s="89"/>
      <c r="AE37" s="88"/>
      <c r="AF37" s="89"/>
      <c r="AG37" s="88">
        <v>1</v>
      </c>
      <c r="AH37" s="89"/>
      <c r="AI37" s="88"/>
      <c r="AJ37" s="89"/>
      <c r="AK37" s="88"/>
      <c r="AL37" s="89"/>
      <c r="AM37" s="88"/>
      <c r="AN37" s="89"/>
      <c r="AO37" s="88"/>
      <c r="AP37" s="89"/>
      <c r="AQ37" s="88"/>
      <c r="AR37" s="89"/>
      <c r="AS37" s="88"/>
      <c r="AT37" s="89"/>
      <c r="AU37" s="88"/>
      <c r="AV37" s="84" t="s">
        <v>510</v>
      </c>
      <c r="AW37" s="85" t="s">
        <v>539</v>
      </c>
      <c r="AX37" s="32"/>
      <c r="AY37" s="32"/>
      <c r="AZ37" s="32"/>
      <c r="BA37" s="32"/>
      <c r="BB37" s="32"/>
    </row>
    <row r="38" spans="1:54" x14ac:dyDescent="0.2">
      <c r="A38" s="94" t="s">
        <v>510</v>
      </c>
      <c r="B38" s="90" t="s">
        <v>540</v>
      </c>
      <c r="C38" s="91" t="s">
        <v>340</v>
      </c>
      <c r="D38" s="92">
        <f t="shared" si="0"/>
        <v>3688</v>
      </c>
      <c r="E38" s="92" t="s">
        <v>1064</v>
      </c>
      <c r="F38" s="96">
        <f t="shared" si="1"/>
        <v>4</v>
      </c>
      <c r="G38" s="93"/>
      <c r="H38" s="93">
        <v>1</v>
      </c>
      <c r="I38" s="93"/>
      <c r="J38" s="93"/>
      <c r="K38" s="93">
        <v>1</v>
      </c>
      <c r="L38" s="93"/>
      <c r="M38" s="93"/>
      <c r="N38" s="93"/>
      <c r="O38" s="93">
        <v>1</v>
      </c>
      <c r="P38" s="93"/>
      <c r="Q38" s="93"/>
      <c r="R38" s="93"/>
      <c r="S38" s="93"/>
      <c r="T38" s="93">
        <v>1</v>
      </c>
      <c r="U38" s="93"/>
      <c r="V38" s="93">
        <f t="shared" si="2"/>
        <v>0</v>
      </c>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4" t="s">
        <v>510</v>
      </c>
      <c r="AW38" s="90" t="s">
        <v>540</v>
      </c>
      <c r="AX38" s="32"/>
      <c r="AY38" s="32"/>
      <c r="AZ38" s="32"/>
      <c r="BA38" s="32"/>
      <c r="BB38" s="32"/>
    </row>
    <row r="39" spans="1:54" x14ac:dyDescent="0.2">
      <c r="A39" s="84" t="s">
        <v>510</v>
      </c>
      <c r="B39" s="85" t="s">
        <v>541</v>
      </c>
      <c r="C39" s="86" t="s">
        <v>341</v>
      </c>
      <c r="D39" s="87">
        <f t="shared" si="0"/>
        <v>6725</v>
      </c>
      <c r="E39" s="87" t="s">
        <v>1064</v>
      </c>
      <c r="F39" s="95">
        <f t="shared" si="1"/>
        <v>5</v>
      </c>
      <c r="G39" s="88">
        <v>1</v>
      </c>
      <c r="H39" s="89">
        <v>1</v>
      </c>
      <c r="I39" s="88">
        <v>1</v>
      </c>
      <c r="J39" s="89"/>
      <c r="K39" s="88"/>
      <c r="L39" s="89"/>
      <c r="M39" s="88"/>
      <c r="N39" s="89"/>
      <c r="O39" s="88"/>
      <c r="P39" s="89">
        <v>1</v>
      </c>
      <c r="Q39" s="88"/>
      <c r="R39" s="89"/>
      <c r="S39" s="88"/>
      <c r="T39" s="89"/>
      <c r="U39" s="88">
        <v>1</v>
      </c>
      <c r="V39" s="89">
        <f t="shared" si="2"/>
        <v>0</v>
      </c>
      <c r="W39" s="88"/>
      <c r="X39" s="89"/>
      <c r="Y39" s="88"/>
      <c r="Z39" s="89"/>
      <c r="AA39" s="88"/>
      <c r="AB39" s="89"/>
      <c r="AC39" s="88"/>
      <c r="AD39" s="89"/>
      <c r="AE39" s="88"/>
      <c r="AF39" s="89"/>
      <c r="AG39" s="88"/>
      <c r="AH39" s="89"/>
      <c r="AI39" s="88"/>
      <c r="AJ39" s="89"/>
      <c r="AK39" s="88"/>
      <c r="AL39" s="89"/>
      <c r="AM39" s="88"/>
      <c r="AN39" s="89"/>
      <c r="AO39" s="88"/>
      <c r="AP39" s="89"/>
      <c r="AQ39" s="88"/>
      <c r="AR39" s="89"/>
      <c r="AS39" s="88"/>
      <c r="AT39" s="89"/>
      <c r="AU39" s="88"/>
      <c r="AV39" s="84" t="s">
        <v>510</v>
      </c>
      <c r="AW39" s="85" t="s">
        <v>541</v>
      </c>
      <c r="AX39" s="32"/>
      <c r="AY39" s="32"/>
      <c r="AZ39" s="32"/>
      <c r="BA39" s="32"/>
      <c r="BB39" s="32"/>
    </row>
    <row r="40" spans="1:54" x14ac:dyDescent="0.2">
      <c r="A40" s="94" t="s">
        <v>510</v>
      </c>
      <c r="B40" s="90" t="s">
        <v>542</v>
      </c>
      <c r="C40" s="91" t="s">
        <v>342</v>
      </c>
      <c r="D40" s="92">
        <f t="shared" si="0"/>
        <v>7526</v>
      </c>
      <c r="E40" s="92" t="s">
        <v>1064</v>
      </c>
      <c r="F40" s="96">
        <f t="shared" si="1"/>
        <v>7</v>
      </c>
      <c r="G40" s="93">
        <v>1</v>
      </c>
      <c r="H40" s="93">
        <v>1</v>
      </c>
      <c r="I40" s="93">
        <v>1</v>
      </c>
      <c r="J40" s="93"/>
      <c r="K40" s="93"/>
      <c r="L40" s="93">
        <v>1</v>
      </c>
      <c r="M40" s="93"/>
      <c r="N40" s="93"/>
      <c r="O40" s="93"/>
      <c r="P40" s="93"/>
      <c r="Q40" s="93">
        <v>1</v>
      </c>
      <c r="R40" s="93"/>
      <c r="S40" s="93"/>
      <c r="T40" s="93">
        <v>2</v>
      </c>
      <c r="U40" s="93"/>
      <c r="V40" s="93">
        <f t="shared" si="2"/>
        <v>0</v>
      </c>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4" t="s">
        <v>510</v>
      </c>
      <c r="AW40" s="90" t="s">
        <v>542</v>
      </c>
      <c r="AX40" s="32"/>
      <c r="AY40" s="32"/>
      <c r="AZ40" s="32"/>
      <c r="BA40" s="32"/>
      <c r="BB40" s="32"/>
    </row>
    <row r="41" spans="1:54" x14ac:dyDescent="0.2">
      <c r="A41" s="84" t="s">
        <v>510</v>
      </c>
      <c r="B41" s="85" t="s">
        <v>1216</v>
      </c>
      <c r="C41" s="86" t="s">
        <v>1217</v>
      </c>
      <c r="D41" s="87">
        <f>G41*G$4+H41*H$4+I41*I$4+J41*J$4+K41*K$4+L41*L$4+N41*N$4+O41*O$4+P41*P$4+Q41*Q$4+R41*R$4+S41*S$4+T41*T$4+U41*U$4+V41*V$4+W41*W$4+X41*X$4+Y41*Y$4+Z41*Z$4+AA41*AA$4+AB41*AB$4+AC41*AC$4+AD41*AD$4+AE41*AE$4+AF41*AF$4+AG41*AG$4+AH41*AH$4+AI41*AI$4+AJ41*AJ$4+AK41*AK$4+AL41*AL$4+AM41*AM$4+AN41*AN$4+AO41*AO$4+AP41*AP$4+AQ41*AQ$4+AR41*AR$4+AS41*AS$4+AT41*AT$4+AU41*AU$4</f>
        <v>6876</v>
      </c>
      <c r="E41" s="87" t="s">
        <v>1064</v>
      </c>
      <c r="F41" s="95">
        <f>SUM(G41:AU41)</f>
        <v>7</v>
      </c>
      <c r="G41" s="88">
        <v>1</v>
      </c>
      <c r="H41" s="89">
        <v>1</v>
      </c>
      <c r="I41" s="88">
        <v>1</v>
      </c>
      <c r="J41" s="89"/>
      <c r="K41" s="88"/>
      <c r="L41" s="89"/>
      <c r="M41" s="88">
        <v>1</v>
      </c>
      <c r="N41" s="89"/>
      <c r="O41" s="88"/>
      <c r="P41" s="89"/>
      <c r="Q41" s="88">
        <v>1</v>
      </c>
      <c r="R41" s="89"/>
      <c r="S41" s="88"/>
      <c r="T41" s="89">
        <v>2</v>
      </c>
      <c r="U41" s="88"/>
      <c r="V41" s="89">
        <f>IF(OR(SUM(N41:R41)&lt;2,SUM(S41:U41)&lt;2),0,2*(SUM(N41:R41)-1))</f>
        <v>0</v>
      </c>
      <c r="W41" s="88"/>
      <c r="X41" s="89"/>
      <c r="Y41" s="88"/>
      <c r="Z41" s="89"/>
      <c r="AA41" s="88"/>
      <c r="AB41" s="89"/>
      <c r="AC41" s="88"/>
      <c r="AD41" s="89"/>
      <c r="AE41" s="88"/>
      <c r="AF41" s="89"/>
      <c r="AG41" s="88"/>
      <c r="AH41" s="89"/>
      <c r="AI41" s="88"/>
      <c r="AJ41" s="89"/>
      <c r="AK41" s="88"/>
      <c r="AL41" s="89"/>
      <c r="AM41" s="88"/>
      <c r="AN41" s="89"/>
      <c r="AO41" s="88"/>
      <c r="AP41" s="89"/>
      <c r="AQ41" s="88"/>
      <c r="AR41" s="89"/>
      <c r="AS41" s="88"/>
      <c r="AT41" s="89"/>
      <c r="AU41" s="88"/>
      <c r="AV41" s="84" t="s">
        <v>510</v>
      </c>
      <c r="AW41" s="85" t="s">
        <v>1216</v>
      </c>
      <c r="AX41" s="32"/>
      <c r="AY41" s="32"/>
      <c r="AZ41" s="32"/>
      <c r="BA41" s="32"/>
      <c r="BB41" s="32"/>
    </row>
    <row r="42" spans="1:54" x14ac:dyDescent="0.2">
      <c r="A42" s="94" t="s">
        <v>510</v>
      </c>
      <c r="B42" s="90" t="s">
        <v>543</v>
      </c>
      <c r="C42" s="91" t="s">
        <v>879</v>
      </c>
      <c r="D42" s="92">
        <f t="shared" si="0"/>
        <v>7115</v>
      </c>
      <c r="E42" s="92" t="s">
        <v>1064</v>
      </c>
      <c r="F42" s="96">
        <f t="shared" si="1"/>
        <v>6</v>
      </c>
      <c r="G42" s="93">
        <v>1</v>
      </c>
      <c r="H42" s="93">
        <v>1</v>
      </c>
      <c r="I42" s="93">
        <v>1</v>
      </c>
      <c r="J42" s="93"/>
      <c r="K42" s="93"/>
      <c r="L42" s="93"/>
      <c r="M42" s="93"/>
      <c r="N42" s="93"/>
      <c r="O42" s="93"/>
      <c r="P42" s="93">
        <v>1</v>
      </c>
      <c r="Q42" s="93"/>
      <c r="R42" s="93"/>
      <c r="S42" s="93"/>
      <c r="T42" s="93"/>
      <c r="U42" s="93">
        <v>1</v>
      </c>
      <c r="V42" s="93">
        <f t="shared" si="2"/>
        <v>0</v>
      </c>
      <c r="W42" s="93"/>
      <c r="X42" s="93"/>
      <c r="Y42" s="93"/>
      <c r="Z42" s="93"/>
      <c r="AA42" s="93"/>
      <c r="AB42" s="93"/>
      <c r="AC42" s="93"/>
      <c r="AD42" s="93">
        <v>1</v>
      </c>
      <c r="AE42" s="93"/>
      <c r="AF42" s="93"/>
      <c r="AG42" s="93"/>
      <c r="AH42" s="93"/>
      <c r="AI42" s="93"/>
      <c r="AJ42" s="93"/>
      <c r="AK42" s="93"/>
      <c r="AL42" s="93"/>
      <c r="AM42" s="93"/>
      <c r="AN42" s="93"/>
      <c r="AO42" s="93"/>
      <c r="AP42" s="93"/>
      <c r="AQ42" s="93"/>
      <c r="AR42" s="93"/>
      <c r="AS42" s="93"/>
      <c r="AT42" s="93"/>
      <c r="AU42" s="93"/>
      <c r="AV42" s="94" t="s">
        <v>510</v>
      </c>
      <c r="AW42" s="90" t="s">
        <v>543</v>
      </c>
      <c r="AX42" s="32"/>
      <c r="AY42" s="32"/>
      <c r="AZ42" s="32"/>
      <c r="BA42" s="32"/>
      <c r="BB42" s="32"/>
    </row>
    <row r="43" spans="1:54" x14ac:dyDescent="0.2">
      <c r="A43" s="84" t="s">
        <v>510</v>
      </c>
      <c r="B43" s="85" t="s">
        <v>544</v>
      </c>
      <c r="C43" s="86" t="s">
        <v>382</v>
      </c>
      <c r="D43" s="87">
        <f t="shared" si="0"/>
        <v>7125</v>
      </c>
      <c r="E43" s="87" t="s">
        <v>1064</v>
      </c>
      <c r="F43" s="95">
        <f t="shared" si="1"/>
        <v>6</v>
      </c>
      <c r="G43" s="88">
        <v>1</v>
      </c>
      <c r="H43" s="89">
        <v>1</v>
      </c>
      <c r="I43" s="88">
        <v>1</v>
      </c>
      <c r="J43" s="89"/>
      <c r="K43" s="88"/>
      <c r="L43" s="89"/>
      <c r="M43" s="88"/>
      <c r="N43" s="89"/>
      <c r="O43" s="88"/>
      <c r="P43" s="89">
        <v>1</v>
      </c>
      <c r="Q43" s="88"/>
      <c r="R43" s="89"/>
      <c r="S43" s="88"/>
      <c r="T43" s="89"/>
      <c r="U43" s="88">
        <v>1</v>
      </c>
      <c r="V43" s="89">
        <f t="shared" si="2"/>
        <v>0</v>
      </c>
      <c r="W43" s="88"/>
      <c r="X43" s="89"/>
      <c r="Y43" s="88"/>
      <c r="Z43" s="89">
        <v>1</v>
      </c>
      <c r="AA43" s="88"/>
      <c r="AB43" s="89"/>
      <c r="AC43" s="88"/>
      <c r="AD43" s="89"/>
      <c r="AE43" s="88"/>
      <c r="AF43" s="89"/>
      <c r="AG43" s="88"/>
      <c r="AH43" s="89"/>
      <c r="AI43" s="88"/>
      <c r="AJ43" s="89"/>
      <c r="AK43" s="88"/>
      <c r="AL43" s="89"/>
      <c r="AM43" s="88"/>
      <c r="AN43" s="89"/>
      <c r="AO43" s="88"/>
      <c r="AP43" s="89"/>
      <c r="AQ43" s="88"/>
      <c r="AR43" s="89"/>
      <c r="AS43" s="88"/>
      <c r="AT43" s="89"/>
      <c r="AU43" s="88"/>
      <c r="AV43" s="84" t="s">
        <v>510</v>
      </c>
      <c r="AW43" s="85" t="s">
        <v>544</v>
      </c>
      <c r="AX43" s="32"/>
      <c r="AY43" s="32"/>
      <c r="AZ43" s="32"/>
      <c r="BA43" s="32"/>
      <c r="BB43" s="32"/>
    </row>
    <row r="44" spans="1:54" x14ac:dyDescent="0.2">
      <c r="A44" s="94" t="s">
        <v>510</v>
      </c>
      <c r="B44" s="90" t="s">
        <v>545</v>
      </c>
      <c r="C44" s="91" t="s">
        <v>383</v>
      </c>
      <c r="D44" s="92">
        <f t="shared" si="0"/>
        <v>7650</v>
      </c>
      <c r="E44" s="92" t="s">
        <v>1064</v>
      </c>
      <c r="F44" s="96">
        <f t="shared" si="1"/>
        <v>5</v>
      </c>
      <c r="G44" s="93">
        <v>1</v>
      </c>
      <c r="H44" s="93">
        <v>1</v>
      </c>
      <c r="I44" s="93">
        <v>1</v>
      </c>
      <c r="J44" s="93"/>
      <c r="K44" s="93"/>
      <c r="L44" s="93"/>
      <c r="M44" s="93"/>
      <c r="N44" s="93"/>
      <c r="O44" s="93"/>
      <c r="P44" s="93">
        <v>1</v>
      </c>
      <c r="Q44" s="93"/>
      <c r="R44" s="93"/>
      <c r="S44" s="93"/>
      <c r="T44" s="93"/>
      <c r="U44" s="93"/>
      <c r="V44" s="93">
        <f t="shared" si="2"/>
        <v>0</v>
      </c>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v>1</v>
      </c>
      <c r="AU44" s="93"/>
      <c r="AV44" s="94" t="s">
        <v>510</v>
      </c>
      <c r="AW44" s="90" t="s">
        <v>545</v>
      </c>
      <c r="AX44" s="32"/>
      <c r="AY44" s="32"/>
      <c r="AZ44" s="32"/>
      <c r="BA44" s="32"/>
      <c r="BB44" s="32"/>
    </row>
    <row r="45" spans="1:54" x14ac:dyDescent="0.2">
      <c r="A45" s="84" t="s">
        <v>510</v>
      </c>
      <c r="B45" s="85" t="s">
        <v>546</v>
      </c>
      <c r="C45" s="86" t="s">
        <v>1270</v>
      </c>
      <c r="D45" s="87">
        <f t="shared" si="0"/>
        <v>7650</v>
      </c>
      <c r="E45" s="87" t="s">
        <v>1064</v>
      </c>
      <c r="F45" s="95">
        <f t="shared" si="1"/>
        <v>5</v>
      </c>
      <c r="G45" s="88">
        <v>1</v>
      </c>
      <c r="H45" s="89">
        <v>1</v>
      </c>
      <c r="I45" s="88">
        <v>1</v>
      </c>
      <c r="J45" s="89"/>
      <c r="K45" s="88"/>
      <c r="L45" s="89"/>
      <c r="M45" s="88"/>
      <c r="N45" s="89"/>
      <c r="O45" s="88"/>
      <c r="P45" s="89">
        <v>1</v>
      </c>
      <c r="Q45" s="88"/>
      <c r="R45" s="89"/>
      <c r="S45" s="88"/>
      <c r="T45" s="89"/>
      <c r="U45" s="88"/>
      <c r="V45" s="89">
        <f t="shared" si="2"/>
        <v>0</v>
      </c>
      <c r="W45" s="88"/>
      <c r="X45" s="89"/>
      <c r="Y45" s="88"/>
      <c r="Z45" s="89"/>
      <c r="AA45" s="88"/>
      <c r="AB45" s="89"/>
      <c r="AC45" s="88"/>
      <c r="AD45" s="89"/>
      <c r="AE45" s="88"/>
      <c r="AF45" s="89"/>
      <c r="AG45" s="88"/>
      <c r="AH45" s="89"/>
      <c r="AI45" s="88"/>
      <c r="AJ45" s="89"/>
      <c r="AK45" s="88"/>
      <c r="AL45" s="89"/>
      <c r="AM45" s="88"/>
      <c r="AN45" s="89"/>
      <c r="AO45" s="88"/>
      <c r="AP45" s="89">
        <v>1</v>
      </c>
      <c r="AQ45" s="88"/>
      <c r="AR45" s="89"/>
      <c r="AS45" s="88"/>
      <c r="AT45" s="89"/>
      <c r="AU45" s="88"/>
      <c r="AV45" s="84" t="s">
        <v>510</v>
      </c>
      <c r="AW45" s="85" t="s">
        <v>546</v>
      </c>
      <c r="AX45" s="32"/>
      <c r="AY45" s="32"/>
      <c r="AZ45" s="32"/>
      <c r="BA45" s="32"/>
      <c r="BB45" s="32"/>
    </row>
    <row r="46" spans="1:54" x14ac:dyDescent="0.2">
      <c r="A46" s="94" t="s">
        <v>510</v>
      </c>
      <c r="B46" s="90" t="s">
        <v>547</v>
      </c>
      <c r="C46" s="91" t="s">
        <v>384</v>
      </c>
      <c r="D46" s="92">
        <f t="shared" si="0"/>
        <v>8020</v>
      </c>
      <c r="E46" s="92" t="s">
        <v>1064</v>
      </c>
      <c r="F46" s="96">
        <f t="shared" si="1"/>
        <v>5</v>
      </c>
      <c r="G46" s="93">
        <v>1</v>
      </c>
      <c r="H46" s="93">
        <v>1</v>
      </c>
      <c r="I46" s="93">
        <v>1</v>
      </c>
      <c r="J46" s="93"/>
      <c r="K46" s="93"/>
      <c r="L46" s="93"/>
      <c r="M46" s="93"/>
      <c r="N46" s="93"/>
      <c r="O46" s="93"/>
      <c r="P46" s="93">
        <v>1</v>
      </c>
      <c r="Q46" s="93"/>
      <c r="R46" s="93"/>
      <c r="S46" s="93"/>
      <c r="T46" s="93"/>
      <c r="U46" s="93"/>
      <c r="V46" s="93">
        <f t="shared" si="2"/>
        <v>0</v>
      </c>
      <c r="W46" s="93"/>
      <c r="X46" s="93"/>
      <c r="Y46" s="93"/>
      <c r="Z46" s="93"/>
      <c r="AA46" s="93"/>
      <c r="AB46" s="93"/>
      <c r="AC46" s="93"/>
      <c r="AD46" s="93"/>
      <c r="AE46" s="93"/>
      <c r="AF46" s="93"/>
      <c r="AG46" s="93"/>
      <c r="AH46" s="93"/>
      <c r="AI46" s="93"/>
      <c r="AJ46" s="93"/>
      <c r="AK46" s="93"/>
      <c r="AL46" s="93">
        <v>1</v>
      </c>
      <c r="AM46" s="93"/>
      <c r="AN46" s="93"/>
      <c r="AO46" s="93"/>
      <c r="AP46" s="93"/>
      <c r="AQ46" s="93"/>
      <c r="AR46" s="93"/>
      <c r="AS46" s="93"/>
      <c r="AT46" s="93"/>
      <c r="AU46" s="93"/>
      <c r="AV46" s="94" t="s">
        <v>510</v>
      </c>
      <c r="AW46" s="90" t="s">
        <v>547</v>
      </c>
      <c r="AX46" s="32"/>
      <c r="AY46" s="32"/>
      <c r="AZ46" s="32"/>
      <c r="BA46" s="32"/>
      <c r="BB46" s="32"/>
    </row>
    <row r="47" spans="1:54" x14ac:dyDescent="0.2">
      <c r="A47" s="84" t="s">
        <v>510</v>
      </c>
      <c r="B47" s="85" t="s">
        <v>548</v>
      </c>
      <c r="C47" s="86" t="s">
        <v>385</v>
      </c>
      <c r="D47" s="87">
        <f t="shared" si="0"/>
        <v>8150</v>
      </c>
      <c r="E47" s="87" t="s">
        <v>1064</v>
      </c>
      <c r="F47" s="95">
        <f t="shared" si="1"/>
        <v>5</v>
      </c>
      <c r="G47" s="88">
        <v>1</v>
      </c>
      <c r="H47" s="89">
        <v>1</v>
      </c>
      <c r="I47" s="88">
        <v>1</v>
      </c>
      <c r="J47" s="89"/>
      <c r="K47" s="88"/>
      <c r="L47" s="89"/>
      <c r="M47" s="88"/>
      <c r="N47" s="89"/>
      <c r="O47" s="88"/>
      <c r="P47" s="89">
        <v>1</v>
      </c>
      <c r="Q47" s="88"/>
      <c r="R47" s="89"/>
      <c r="S47" s="88"/>
      <c r="T47" s="89"/>
      <c r="U47" s="88"/>
      <c r="V47" s="89">
        <f t="shared" si="2"/>
        <v>0</v>
      </c>
      <c r="W47" s="88"/>
      <c r="X47" s="89"/>
      <c r="Y47" s="88"/>
      <c r="Z47" s="89"/>
      <c r="AA47" s="88"/>
      <c r="AB47" s="89"/>
      <c r="AC47" s="88"/>
      <c r="AD47" s="89"/>
      <c r="AE47" s="88"/>
      <c r="AF47" s="89"/>
      <c r="AG47" s="88"/>
      <c r="AH47" s="89">
        <v>1</v>
      </c>
      <c r="AI47" s="88"/>
      <c r="AJ47" s="89"/>
      <c r="AK47" s="88"/>
      <c r="AL47" s="89"/>
      <c r="AM47" s="88"/>
      <c r="AN47" s="89"/>
      <c r="AO47" s="88"/>
      <c r="AP47" s="89"/>
      <c r="AQ47" s="88"/>
      <c r="AR47" s="89"/>
      <c r="AS47" s="88"/>
      <c r="AT47" s="89"/>
      <c r="AU47" s="88"/>
      <c r="AV47" s="84" t="s">
        <v>510</v>
      </c>
      <c r="AW47" s="85" t="s">
        <v>548</v>
      </c>
      <c r="AX47" s="32"/>
      <c r="AY47" s="32"/>
      <c r="AZ47" s="32"/>
      <c r="BA47" s="32"/>
      <c r="BB47" s="32"/>
    </row>
    <row r="48" spans="1:54" x14ac:dyDescent="0.2">
      <c r="A48" s="94" t="s">
        <v>510</v>
      </c>
      <c r="B48" s="90" t="s">
        <v>549</v>
      </c>
      <c r="C48" s="91" t="s">
        <v>386</v>
      </c>
      <c r="D48" s="92">
        <f t="shared" si="0"/>
        <v>3788</v>
      </c>
      <c r="E48" s="92" t="s">
        <v>1064</v>
      </c>
      <c r="F48" s="96">
        <f t="shared" si="1"/>
        <v>4</v>
      </c>
      <c r="G48" s="93"/>
      <c r="H48" s="93"/>
      <c r="I48" s="93">
        <v>1</v>
      </c>
      <c r="J48" s="93"/>
      <c r="K48" s="93">
        <v>1</v>
      </c>
      <c r="L48" s="93"/>
      <c r="M48" s="93"/>
      <c r="N48" s="93"/>
      <c r="O48" s="93">
        <v>1</v>
      </c>
      <c r="P48" s="93"/>
      <c r="Q48" s="93"/>
      <c r="R48" s="93"/>
      <c r="S48" s="93"/>
      <c r="T48" s="93">
        <v>1</v>
      </c>
      <c r="U48" s="93"/>
      <c r="V48" s="93">
        <f t="shared" si="2"/>
        <v>0</v>
      </c>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4" t="s">
        <v>510</v>
      </c>
      <c r="AW48" s="90" t="s">
        <v>549</v>
      </c>
      <c r="AX48" s="32"/>
      <c r="AY48" s="32"/>
      <c r="AZ48" s="32"/>
      <c r="BA48" s="32"/>
      <c r="BB48" s="32"/>
    </row>
    <row r="49" spans="1:54" x14ac:dyDescent="0.2">
      <c r="A49" s="84" t="s">
        <v>510</v>
      </c>
      <c r="B49" s="85" t="s">
        <v>550</v>
      </c>
      <c r="C49" s="86" t="s">
        <v>387</v>
      </c>
      <c r="D49" s="87">
        <f t="shared" si="0"/>
        <v>6825</v>
      </c>
      <c r="E49" s="87" t="s">
        <v>1064</v>
      </c>
      <c r="F49" s="95">
        <f t="shared" si="1"/>
        <v>5</v>
      </c>
      <c r="G49" s="88">
        <v>1</v>
      </c>
      <c r="H49" s="89"/>
      <c r="I49" s="88">
        <v>2</v>
      </c>
      <c r="J49" s="89"/>
      <c r="K49" s="88"/>
      <c r="L49" s="89"/>
      <c r="M49" s="88"/>
      <c r="N49" s="89"/>
      <c r="O49" s="88"/>
      <c r="P49" s="89">
        <v>1</v>
      </c>
      <c r="Q49" s="88"/>
      <c r="R49" s="89"/>
      <c r="S49" s="88"/>
      <c r="T49" s="89"/>
      <c r="U49" s="88">
        <v>1</v>
      </c>
      <c r="V49" s="89">
        <f t="shared" si="2"/>
        <v>0</v>
      </c>
      <c r="W49" s="88"/>
      <c r="X49" s="89"/>
      <c r="Y49" s="88"/>
      <c r="Z49" s="89"/>
      <c r="AA49" s="88"/>
      <c r="AB49" s="89"/>
      <c r="AC49" s="88"/>
      <c r="AD49" s="89"/>
      <c r="AE49" s="88"/>
      <c r="AF49" s="89"/>
      <c r="AG49" s="88"/>
      <c r="AH49" s="89"/>
      <c r="AI49" s="88"/>
      <c r="AJ49" s="89"/>
      <c r="AK49" s="88"/>
      <c r="AL49" s="89"/>
      <c r="AM49" s="88"/>
      <c r="AN49" s="89"/>
      <c r="AO49" s="88"/>
      <c r="AP49" s="89"/>
      <c r="AQ49" s="88"/>
      <c r="AR49" s="89"/>
      <c r="AS49" s="88"/>
      <c r="AT49" s="89"/>
      <c r="AU49" s="88"/>
      <c r="AV49" s="84" t="s">
        <v>510</v>
      </c>
      <c r="AW49" s="85" t="s">
        <v>550</v>
      </c>
      <c r="AX49" s="32"/>
      <c r="AY49" s="32"/>
      <c r="AZ49" s="32"/>
      <c r="BA49" s="32"/>
      <c r="BB49" s="32"/>
    </row>
    <row r="50" spans="1:54" x14ac:dyDescent="0.2">
      <c r="A50" s="94" t="s">
        <v>510</v>
      </c>
      <c r="B50" s="90" t="s">
        <v>551</v>
      </c>
      <c r="C50" s="91" t="s">
        <v>388</v>
      </c>
      <c r="D50" s="92">
        <f t="shared" si="0"/>
        <v>7626</v>
      </c>
      <c r="E50" s="92" t="s">
        <v>1064</v>
      </c>
      <c r="F50" s="96">
        <f t="shared" si="1"/>
        <v>7</v>
      </c>
      <c r="G50" s="93">
        <v>1</v>
      </c>
      <c r="H50" s="93"/>
      <c r="I50" s="93">
        <v>2</v>
      </c>
      <c r="J50" s="93"/>
      <c r="K50" s="93"/>
      <c r="L50" s="93">
        <v>1</v>
      </c>
      <c r="M50" s="93"/>
      <c r="N50" s="93"/>
      <c r="O50" s="93"/>
      <c r="P50" s="93"/>
      <c r="Q50" s="93">
        <v>1</v>
      </c>
      <c r="R50" s="93"/>
      <c r="S50" s="93"/>
      <c r="T50" s="93">
        <v>2</v>
      </c>
      <c r="U50" s="93"/>
      <c r="V50" s="93">
        <f t="shared" si="2"/>
        <v>0</v>
      </c>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4" t="s">
        <v>510</v>
      </c>
      <c r="AW50" s="90" t="s">
        <v>551</v>
      </c>
      <c r="AX50" s="32"/>
      <c r="AY50" s="32"/>
      <c r="AZ50" s="32"/>
      <c r="BA50" s="32"/>
      <c r="BB50" s="32"/>
    </row>
    <row r="51" spans="1:54" x14ac:dyDescent="0.2">
      <c r="A51" s="84" t="s">
        <v>510</v>
      </c>
      <c r="B51" s="85" t="s">
        <v>1218</v>
      </c>
      <c r="C51" s="86" t="s">
        <v>1219</v>
      </c>
      <c r="D51" s="87">
        <f>G51*G$4+H51*H$4+I51*I$4+J51*J$4+K51*K$4+L51*L$4+N51*N$4+O51*O$4+P51*P$4+Q51*Q$4+R51*R$4+S51*S$4+T51*T$4+U51*U$4+V51*V$4+W51*W$4+X51*X$4+Y51*Y$4+Z51*Z$4+AA51*AA$4+AB51*AB$4+AC51*AC$4+AD51*AD$4+AE51*AE$4+AF51*AF$4+AG51*AG$4+AH51*AH$4+AI51*AI$4+AJ51*AJ$4+AK51*AK$4+AL51*AL$4+AM51*AM$4+AN51*AN$4+AO51*AO$4+AP51*AP$4+AQ51*AQ$4+AR51*AR$4+AS51*AS$4+AT51*AT$4+AU51*AU$4</f>
        <v>6976</v>
      </c>
      <c r="E51" s="87" t="s">
        <v>1064</v>
      </c>
      <c r="F51" s="95">
        <f>SUM(G51:AU51)</f>
        <v>7</v>
      </c>
      <c r="G51" s="88">
        <v>1</v>
      </c>
      <c r="H51" s="89"/>
      <c r="I51" s="88">
        <v>2</v>
      </c>
      <c r="J51" s="89"/>
      <c r="K51" s="88"/>
      <c r="L51" s="89"/>
      <c r="M51" s="88">
        <v>1</v>
      </c>
      <c r="N51" s="89"/>
      <c r="O51" s="88"/>
      <c r="P51" s="89"/>
      <c r="Q51" s="88">
        <v>1</v>
      </c>
      <c r="R51" s="89"/>
      <c r="S51" s="88"/>
      <c r="T51" s="89">
        <v>2</v>
      </c>
      <c r="U51" s="88"/>
      <c r="V51" s="89">
        <f>IF(OR(SUM(N51:R51)&lt;2,SUM(S51:U51)&lt;2),0,2*(SUM(N51:R51)-1))</f>
        <v>0</v>
      </c>
      <c r="W51" s="88"/>
      <c r="X51" s="89"/>
      <c r="Y51" s="88"/>
      <c r="Z51" s="89"/>
      <c r="AA51" s="88"/>
      <c r="AB51" s="89"/>
      <c r="AC51" s="88"/>
      <c r="AD51" s="89"/>
      <c r="AE51" s="88"/>
      <c r="AF51" s="89"/>
      <c r="AG51" s="88"/>
      <c r="AH51" s="89"/>
      <c r="AI51" s="88"/>
      <c r="AJ51" s="89"/>
      <c r="AK51" s="88"/>
      <c r="AL51" s="89"/>
      <c r="AM51" s="88"/>
      <c r="AN51" s="89"/>
      <c r="AO51" s="88"/>
      <c r="AP51" s="89"/>
      <c r="AQ51" s="88"/>
      <c r="AR51" s="89"/>
      <c r="AS51" s="88"/>
      <c r="AT51" s="89"/>
      <c r="AU51" s="88"/>
      <c r="AV51" s="84" t="s">
        <v>510</v>
      </c>
      <c r="AW51" s="85" t="s">
        <v>1218</v>
      </c>
      <c r="AX51" s="32"/>
      <c r="AY51" s="32"/>
      <c r="AZ51" s="32"/>
      <c r="BA51" s="32"/>
      <c r="BB51" s="32"/>
    </row>
    <row r="52" spans="1:54" x14ac:dyDescent="0.2">
      <c r="A52" s="94" t="s">
        <v>510</v>
      </c>
      <c r="B52" s="90" t="s">
        <v>552</v>
      </c>
      <c r="C52" s="91" t="s">
        <v>389</v>
      </c>
      <c r="D52" s="92">
        <f t="shared" si="0"/>
        <v>7215</v>
      </c>
      <c r="E52" s="92" t="s">
        <v>1064</v>
      </c>
      <c r="F52" s="96">
        <f t="shared" si="1"/>
        <v>6</v>
      </c>
      <c r="G52" s="93">
        <v>1</v>
      </c>
      <c r="H52" s="93"/>
      <c r="I52" s="93">
        <v>2</v>
      </c>
      <c r="J52" s="93"/>
      <c r="K52" s="93"/>
      <c r="L52" s="93"/>
      <c r="M52" s="93"/>
      <c r="N52" s="93"/>
      <c r="O52" s="93"/>
      <c r="P52" s="93">
        <v>1</v>
      </c>
      <c r="Q52" s="93"/>
      <c r="R52" s="93"/>
      <c r="S52" s="93"/>
      <c r="T52" s="93"/>
      <c r="U52" s="93">
        <v>1</v>
      </c>
      <c r="V52" s="93">
        <f t="shared" si="2"/>
        <v>0</v>
      </c>
      <c r="W52" s="93"/>
      <c r="X52" s="93"/>
      <c r="Y52" s="93"/>
      <c r="Z52" s="93"/>
      <c r="AA52" s="93"/>
      <c r="AB52" s="93"/>
      <c r="AC52" s="93"/>
      <c r="AD52" s="93">
        <v>1</v>
      </c>
      <c r="AE52" s="93"/>
      <c r="AF52" s="93"/>
      <c r="AG52" s="93"/>
      <c r="AH52" s="93"/>
      <c r="AI52" s="93"/>
      <c r="AJ52" s="93"/>
      <c r="AK52" s="93"/>
      <c r="AL52" s="93"/>
      <c r="AM52" s="93"/>
      <c r="AN52" s="93"/>
      <c r="AO52" s="93"/>
      <c r="AP52" s="93"/>
      <c r="AQ52" s="93"/>
      <c r="AR52" s="93"/>
      <c r="AS52" s="93"/>
      <c r="AT52" s="93"/>
      <c r="AU52" s="93"/>
      <c r="AV52" s="94" t="s">
        <v>510</v>
      </c>
      <c r="AW52" s="90" t="s">
        <v>552</v>
      </c>
      <c r="AX52" s="32"/>
      <c r="AY52" s="32"/>
      <c r="AZ52" s="32"/>
      <c r="BA52" s="32"/>
      <c r="BB52" s="32"/>
    </row>
    <row r="53" spans="1:54" x14ac:dyDescent="0.2">
      <c r="A53" s="84" t="s">
        <v>510</v>
      </c>
      <c r="B53" s="85" t="s">
        <v>553</v>
      </c>
      <c r="C53" s="86" t="s">
        <v>390</v>
      </c>
      <c r="D53" s="87">
        <f t="shared" si="0"/>
        <v>7225</v>
      </c>
      <c r="E53" s="87" t="s">
        <v>1064</v>
      </c>
      <c r="F53" s="95">
        <f t="shared" si="1"/>
        <v>6</v>
      </c>
      <c r="G53" s="88">
        <v>1</v>
      </c>
      <c r="H53" s="89"/>
      <c r="I53" s="88">
        <v>2</v>
      </c>
      <c r="J53" s="89"/>
      <c r="K53" s="88"/>
      <c r="L53" s="89"/>
      <c r="M53" s="88"/>
      <c r="N53" s="89"/>
      <c r="O53" s="88"/>
      <c r="P53" s="89">
        <v>1</v>
      </c>
      <c r="Q53" s="88"/>
      <c r="R53" s="89"/>
      <c r="S53" s="88"/>
      <c r="T53" s="89"/>
      <c r="U53" s="88">
        <v>1</v>
      </c>
      <c r="V53" s="89">
        <f t="shared" si="2"/>
        <v>0</v>
      </c>
      <c r="W53" s="88"/>
      <c r="X53" s="89"/>
      <c r="Y53" s="88"/>
      <c r="Z53" s="89">
        <v>1</v>
      </c>
      <c r="AA53" s="88"/>
      <c r="AB53" s="89"/>
      <c r="AC53" s="88"/>
      <c r="AD53" s="89"/>
      <c r="AE53" s="88"/>
      <c r="AF53" s="89"/>
      <c r="AG53" s="88"/>
      <c r="AH53" s="89"/>
      <c r="AI53" s="88"/>
      <c r="AJ53" s="89"/>
      <c r="AK53" s="88"/>
      <c r="AL53" s="89"/>
      <c r="AM53" s="88"/>
      <c r="AN53" s="89"/>
      <c r="AO53" s="88"/>
      <c r="AP53" s="89"/>
      <c r="AQ53" s="88"/>
      <c r="AR53" s="89"/>
      <c r="AS53" s="88"/>
      <c r="AT53" s="89"/>
      <c r="AU53" s="88"/>
      <c r="AV53" s="84" t="s">
        <v>510</v>
      </c>
      <c r="AW53" s="85" t="s">
        <v>553</v>
      </c>
      <c r="AX53" s="32"/>
      <c r="AY53" s="32"/>
      <c r="AZ53" s="32"/>
      <c r="BA53" s="32"/>
      <c r="BB53" s="32"/>
    </row>
    <row r="54" spans="1:54" x14ac:dyDescent="0.2">
      <c r="A54" s="94" t="s">
        <v>510</v>
      </c>
      <c r="B54" s="90" t="s">
        <v>554</v>
      </c>
      <c r="C54" s="91" t="s">
        <v>391</v>
      </c>
      <c r="D54" s="92">
        <f t="shared" si="0"/>
        <v>7750</v>
      </c>
      <c r="E54" s="92" t="s">
        <v>1064</v>
      </c>
      <c r="F54" s="96">
        <f t="shared" si="1"/>
        <v>5</v>
      </c>
      <c r="G54" s="93">
        <v>1</v>
      </c>
      <c r="H54" s="93"/>
      <c r="I54" s="93">
        <v>2</v>
      </c>
      <c r="J54" s="93"/>
      <c r="K54" s="93"/>
      <c r="L54" s="93"/>
      <c r="M54" s="93"/>
      <c r="N54" s="93"/>
      <c r="O54" s="93"/>
      <c r="P54" s="93">
        <v>1</v>
      </c>
      <c r="Q54" s="93"/>
      <c r="R54" s="93"/>
      <c r="S54" s="93"/>
      <c r="T54" s="93"/>
      <c r="U54" s="93"/>
      <c r="V54" s="93">
        <f t="shared" si="2"/>
        <v>0</v>
      </c>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v>1</v>
      </c>
      <c r="AU54" s="93"/>
      <c r="AV54" s="94" t="s">
        <v>510</v>
      </c>
      <c r="AW54" s="90" t="s">
        <v>554</v>
      </c>
      <c r="AX54" s="32"/>
      <c r="AY54" s="32"/>
      <c r="AZ54" s="32"/>
      <c r="BA54" s="32"/>
      <c r="BB54" s="32"/>
    </row>
    <row r="55" spans="1:54" x14ac:dyDescent="0.2">
      <c r="A55" s="84" t="s">
        <v>510</v>
      </c>
      <c r="B55" s="85" t="s">
        <v>555</v>
      </c>
      <c r="C55" s="86" t="s">
        <v>1271</v>
      </c>
      <c r="D55" s="87">
        <f t="shared" si="0"/>
        <v>7750</v>
      </c>
      <c r="E55" s="87" t="s">
        <v>1064</v>
      </c>
      <c r="F55" s="95">
        <f t="shared" si="1"/>
        <v>5</v>
      </c>
      <c r="G55" s="88">
        <v>1</v>
      </c>
      <c r="H55" s="89"/>
      <c r="I55" s="88">
        <v>2</v>
      </c>
      <c r="J55" s="89"/>
      <c r="K55" s="88"/>
      <c r="L55" s="89"/>
      <c r="M55" s="88"/>
      <c r="N55" s="89"/>
      <c r="O55" s="88"/>
      <c r="P55" s="89">
        <v>1</v>
      </c>
      <c r="Q55" s="88"/>
      <c r="R55" s="89"/>
      <c r="S55" s="88"/>
      <c r="T55" s="89"/>
      <c r="U55" s="88"/>
      <c r="V55" s="89">
        <f t="shared" si="2"/>
        <v>0</v>
      </c>
      <c r="W55" s="88"/>
      <c r="X55" s="89"/>
      <c r="Y55" s="88"/>
      <c r="Z55" s="89"/>
      <c r="AA55" s="88"/>
      <c r="AB55" s="89"/>
      <c r="AC55" s="88"/>
      <c r="AD55" s="89"/>
      <c r="AE55" s="88"/>
      <c r="AF55" s="89"/>
      <c r="AG55" s="88"/>
      <c r="AH55" s="89"/>
      <c r="AI55" s="88"/>
      <c r="AJ55" s="89"/>
      <c r="AK55" s="88"/>
      <c r="AL55" s="89"/>
      <c r="AM55" s="88"/>
      <c r="AN55" s="89"/>
      <c r="AO55" s="88"/>
      <c r="AP55" s="89">
        <v>1</v>
      </c>
      <c r="AQ55" s="88"/>
      <c r="AR55" s="89"/>
      <c r="AS55" s="88"/>
      <c r="AT55" s="89"/>
      <c r="AU55" s="88"/>
      <c r="AV55" s="84" t="s">
        <v>510</v>
      </c>
      <c r="AW55" s="85" t="s">
        <v>555</v>
      </c>
      <c r="AX55" s="32"/>
      <c r="AY55" s="32"/>
      <c r="AZ55" s="32"/>
      <c r="BA55" s="32"/>
      <c r="BB55" s="32"/>
    </row>
    <row r="56" spans="1:54" x14ac:dyDescent="0.2">
      <c r="A56" s="94" t="s">
        <v>510</v>
      </c>
      <c r="B56" s="90" t="s">
        <v>556</v>
      </c>
      <c r="C56" s="91" t="s">
        <v>392</v>
      </c>
      <c r="D56" s="92">
        <f t="shared" si="0"/>
        <v>8120</v>
      </c>
      <c r="E56" s="92" t="s">
        <v>1064</v>
      </c>
      <c r="F56" s="96">
        <f t="shared" si="1"/>
        <v>5</v>
      </c>
      <c r="G56" s="93">
        <v>1</v>
      </c>
      <c r="H56" s="93"/>
      <c r="I56" s="93">
        <v>2</v>
      </c>
      <c r="J56" s="93"/>
      <c r="K56" s="93"/>
      <c r="L56" s="93"/>
      <c r="M56" s="93"/>
      <c r="N56" s="93"/>
      <c r="O56" s="93"/>
      <c r="P56" s="93">
        <v>1</v>
      </c>
      <c r="Q56" s="93"/>
      <c r="R56" s="93"/>
      <c r="S56" s="93"/>
      <c r="T56" s="93"/>
      <c r="U56" s="93"/>
      <c r="V56" s="93">
        <f t="shared" si="2"/>
        <v>0</v>
      </c>
      <c r="W56" s="93"/>
      <c r="X56" s="93"/>
      <c r="Y56" s="93"/>
      <c r="Z56" s="93"/>
      <c r="AA56" s="93"/>
      <c r="AB56" s="93"/>
      <c r="AC56" s="93"/>
      <c r="AD56" s="93"/>
      <c r="AE56" s="93"/>
      <c r="AF56" s="93"/>
      <c r="AG56" s="93"/>
      <c r="AH56" s="93"/>
      <c r="AI56" s="93"/>
      <c r="AJ56" s="93"/>
      <c r="AK56" s="93"/>
      <c r="AL56" s="93">
        <v>1</v>
      </c>
      <c r="AM56" s="93"/>
      <c r="AN56" s="93"/>
      <c r="AO56" s="93"/>
      <c r="AP56" s="93"/>
      <c r="AQ56" s="93"/>
      <c r="AR56" s="93"/>
      <c r="AS56" s="93"/>
      <c r="AT56" s="93"/>
      <c r="AU56" s="93"/>
      <c r="AV56" s="94" t="s">
        <v>510</v>
      </c>
      <c r="AW56" s="90" t="s">
        <v>556</v>
      </c>
      <c r="AX56" s="32"/>
      <c r="AY56" s="32"/>
      <c r="AZ56" s="32"/>
      <c r="BA56" s="32"/>
      <c r="BB56" s="32"/>
    </row>
    <row r="57" spans="1:54" x14ac:dyDescent="0.2">
      <c r="A57" s="84" t="s">
        <v>510</v>
      </c>
      <c r="B57" s="85" t="s">
        <v>557</v>
      </c>
      <c r="C57" s="86" t="s">
        <v>393</v>
      </c>
      <c r="D57" s="87">
        <f t="shared" si="0"/>
        <v>8250</v>
      </c>
      <c r="E57" s="87" t="s">
        <v>1064</v>
      </c>
      <c r="F57" s="95">
        <f t="shared" si="1"/>
        <v>5</v>
      </c>
      <c r="G57" s="88">
        <v>1</v>
      </c>
      <c r="H57" s="89"/>
      <c r="I57" s="88">
        <v>2</v>
      </c>
      <c r="J57" s="89"/>
      <c r="K57" s="88"/>
      <c r="L57" s="89"/>
      <c r="M57" s="88"/>
      <c r="N57" s="89"/>
      <c r="O57" s="88"/>
      <c r="P57" s="89">
        <v>1</v>
      </c>
      <c r="Q57" s="88"/>
      <c r="R57" s="89"/>
      <c r="S57" s="88"/>
      <c r="T57" s="89"/>
      <c r="U57" s="88"/>
      <c r="V57" s="89">
        <f t="shared" si="2"/>
        <v>0</v>
      </c>
      <c r="W57" s="88"/>
      <c r="X57" s="89"/>
      <c r="Y57" s="88"/>
      <c r="Z57" s="89"/>
      <c r="AA57" s="88"/>
      <c r="AB57" s="89"/>
      <c r="AC57" s="88"/>
      <c r="AD57" s="89"/>
      <c r="AE57" s="88"/>
      <c r="AF57" s="89"/>
      <c r="AG57" s="88"/>
      <c r="AH57" s="89">
        <v>1</v>
      </c>
      <c r="AI57" s="88"/>
      <c r="AJ57" s="89"/>
      <c r="AK57" s="88"/>
      <c r="AL57" s="89"/>
      <c r="AM57" s="88"/>
      <c r="AN57" s="89"/>
      <c r="AO57" s="88"/>
      <c r="AP57" s="89"/>
      <c r="AQ57" s="88"/>
      <c r="AR57" s="89"/>
      <c r="AS57" s="88"/>
      <c r="AT57" s="89"/>
      <c r="AU57" s="88"/>
      <c r="AV57" s="84" t="s">
        <v>510</v>
      </c>
      <c r="AW57" s="85" t="s">
        <v>557</v>
      </c>
      <c r="AX57" s="32"/>
      <c r="AY57" s="32"/>
      <c r="AZ57" s="32"/>
      <c r="BA57" s="32"/>
      <c r="BB57" s="32"/>
    </row>
    <row r="58" spans="1:54" x14ac:dyDescent="0.2">
      <c r="A58" s="94" t="s">
        <v>510</v>
      </c>
      <c r="B58" s="90" t="s">
        <v>558</v>
      </c>
      <c r="C58" s="91" t="s">
        <v>394</v>
      </c>
      <c r="D58" s="92">
        <f t="shared" si="0"/>
        <v>3988</v>
      </c>
      <c r="E58" s="92" t="s">
        <v>1064</v>
      </c>
      <c r="F58" s="96">
        <f t="shared" si="1"/>
        <v>4</v>
      </c>
      <c r="G58" s="93"/>
      <c r="H58" s="93"/>
      <c r="I58" s="93"/>
      <c r="J58" s="93">
        <v>1</v>
      </c>
      <c r="K58" s="93">
        <v>1</v>
      </c>
      <c r="L58" s="93"/>
      <c r="M58" s="93"/>
      <c r="N58" s="93"/>
      <c r="O58" s="93">
        <v>1</v>
      </c>
      <c r="P58" s="93"/>
      <c r="Q58" s="93"/>
      <c r="R58" s="93"/>
      <c r="S58" s="93"/>
      <c r="T58" s="93">
        <v>1</v>
      </c>
      <c r="U58" s="93"/>
      <c r="V58" s="93">
        <f t="shared" si="2"/>
        <v>0</v>
      </c>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4" t="s">
        <v>510</v>
      </c>
      <c r="AW58" s="90" t="s">
        <v>558</v>
      </c>
      <c r="AX58" s="32"/>
      <c r="AY58" s="32"/>
      <c r="AZ58" s="32"/>
      <c r="BA58" s="32"/>
      <c r="BB58" s="32"/>
    </row>
    <row r="59" spans="1:54" x14ac:dyDescent="0.2">
      <c r="A59" s="84" t="s">
        <v>510</v>
      </c>
      <c r="B59" s="85" t="s">
        <v>559</v>
      </c>
      <c r="C59" s="86" t="s">
        <v>395</v>
      </c>
      <c r="D59" s="87">
        <f t="shared" si="0"/>
        <v>7025</v>
      </c>
      <c r="E59" s="87" t="s">
        <v>1064</v>
      </c>
      <c r="F59" s="95">
        <f t="shared" si="1"/>
        <v>5</v>
      </c>
      <c r="G59" s="88">
        <v>1</v>
      </c>
      <c r="H59" s="89"/>
      <c r="I59" s="88">
        <v>1</v>
      </c>
      <c r="J59" s="89">
        <v>1</v>
      </c>
      <c r="K59" s="88"/>
      <c r="L59" s="89"/>
      <c r="M59" s="88"/>
      <c r="N59" s="89"/>
      <c r="O59" s="88"/>
      <c r="P59" s="89">
        <v>1</v>
      </c>
      <c r="Q59" s="88"/>
      <c r="R59" s="89"/>
      <c r="S59" s="88"/>
      <c r="T59" s="89"/>
      <c r="U59" s="88">
        <v>1</v>
      </c>
      <c r="V59" s="89">
        <f t="shared" si="2"/>
        <v>0</v>
      </c>
      <c r="W59" s="88"/>
      <c r="X59" s="89"/>
      <c r="Y59" s="88"/>
      <c r="Z59" s="89"/>
      <c r="AA59" s="88"/>
      <c r="AB59" s="89"/>
      <c r="AC59" s="88"/>
      <c r="AD59" s="89"/>
      <c r="AE59" s="88"/>
      <c r="AF59" s="89"/>
      <c r="AG59" s="88"/>
      <c r="AH59" s="89"/>
      <c r="AI59" s="88"/>
      <c r="AJ59" s="89"/>
      <c r="AK59" s="88"/>
      <c r="AL59" s="89"/>
      <c r="AM59" s="88"/>
      <c r="AN59" s="89"/>
      <c r="AO59" s="88"/>
      <c r="AP59" s="89"/>
      <c r="AQ59" s="88"/>
      <c r="AR59" s="89"/>
      <c r="AS59" s="88"/>
      <c r="AT59" s="89"/>
      <c r="AU59" s="88"/>
      <c r="AV59" s="84" t="s">
        <v>510</v>
      </c>
      <c r="AW59" s="85" t="s">
        <v>559</v>
      </c>
      <c r="AX59" s="32"/>
      <c r="AY59" s="32"/>
      <c r="AZ59" s="32"/>
      <c r="BA59" s="32"/>
      <c r="BB59" s="32"/>
    </row>
    <row r="60" spans="1:54" x14ac:dyDescent="0.2">
      <c r="A60" s="94" t="s">
        <v>510</v>
      </c>
      <c r="B60" s="90" t="s">
        <v>560</v>
      </c>
      <c r="C60" s="91" t="s">
        <v>396</v>
      </c>
      <c r="D60" s="92">
        <f t="shared" si="0"/>
        <v>7826</v>
      </c>
      <c r="E60" s="92" t="s">
        <v>1064</v>
      </c>
      <c r="F60" s="96">
        <f t="shared" si="1"/>
        <v>7</v>
      </c>
      <c r="G60" s="93">
        <v>1</v>
      </c>
      <c r="H60" s="93"/>
      <c r="I60" s="93">
        <v>1</v>
      </c>
      <c r="J60" s="93">
        <v>1</v>
      </c>
      <c r="K60" s="93"/>
      <c r="L60" s="93">
        <v>1</v>
      </c>
      <c r="M60" s="93"/>
      <c r="N60" s="93"/>
      <c r="O60" s="93"/>
      <c r="P60" s="93"/>
      <c r="Q60" s="93">
        <v>1</v>
      </c>
      <c r="R60" s="93"/>
      <c r="S60" s="93"/>
      <c r="T60" s="93">
        <v>2</v>
      </c>
      <c r="U60" s="93"/>
      <c r="V60" s="93">
        <f t="shared" si="2"/>
        <v>0</v>
      </c>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4" t="s">
        <v>510</v>
      </c>
      <c r="AW60" s="90" t="s">
        <v>560</v>
      </c>
      <c r="AX60" s="32"/>
      <c r="AY60" s="32"/>
      <c r="AZ60" s="32"/>
      <c r="BA60" s="32"/>
      <c r="BB60" s="32"/>
    </row>
    <row r="61" spans="1:54" x14ac:dyDescent="0.2">
      <c r="A61" s="84" t="s">
        <v>510</v>
      </c>
      <c r="B61" s="85" t="s">
        <v>1220</v>
      </c>
      <c r="C61" s="86" t="s">
        <v>1221</v>
      </c>
      <c r="D61" s="87">
        <f>G61*G$4+H61*H$4+I61*I$4+J61*J$4+K61*K$4+L61*L$4+N61*N$4+O61*O$4+P61*P$4+Q61*Q$4+R61*R$4+S61*S$4+T61*T$4+U61*U$4+V61*V$4+W61*W$4+X61*X$4+Y61*Y$4+Z61*Z$4+AA61*AA$4+AB61*AB$4+AC61*AC$4+AD61*AD$4+AE61*AE$4+AF61*AF$4+AG61*AG$4+AH61*AH$4+AI61*AI$4+AJ61*AJ$4+AK61*AK$4+AL61*AL$4+AM61*AM$4+AN61*AN$4+AO61*AO$4+AP61*AP$4+AQ61*AQ$4+AR61*AR$4+AS61*AS$4+AT61*AT$4+AU61*AU$4</f>
        <v>7176</v>
      </c>
      <c r="E61" s="87" t="s">
        <v>1064</v>
      </c>
      <c r="F61" s="95">
        <f>SUM(G61:AU61)</f>
        <v>7</v>
      </c>
      <c r="G61" s="88">
        <v>1</v>
      </c>
      <c r="H61" s="89"/>
      <c r="I61" s="88">
        <v>1</v>
      </c>
      <c r="J61" s="89">
        <v>1</v>
      </c>
      <c r="K61" s="88"/>
      <c r="L61" s="89"/>
      <c r="M61" s="88">
        <v>1</v>
      </c>
      <c r="N61" s="89"/>
      <c r="O61" s="88"/>
      <c r="P61" s="89"/>
      <c r="Q61" s="88">
        <v>1</v>
      </c>
      <c r="R61" s="89"/>
      <c r="S61" s="88"/>
      <c r="T61" s="89">
        <v>2</v>
      </c>
      <c r="U61" s="88"/>
      <c r="V61" s="89">
        <f>IF(OR(SUM(N61:R61)&lt;2,SUM(S61:U61)&lt;2),0,2*(SUM(N61:R61)-1))</f>
        <v>0</v>
      </c>
      <c r="W61" s="88"/>
      <c r="X61" s="89"/>
      <c r="Y61" s="88"/>
      <c r="Z61" s="89"/>
      <c r="AA61" s="88"/>
      <c r="AB61" s="89"/>
      <c r="AC61" s="88"/>
      <c r="AD61" s="89"/>
      <c r="AE61" s="88"/>
      <c r="AF61" s="89"/>
      <c r="AG61" s="88"/>
      <c r="AH61" s="89"/>
      <c r="AI61" s="88"/>
      <c r="AJ61" s="89"/>
      <c r="AK61" s="88"/>
      <c r="AL61" s="89"/>
      <c r="AM61" s="88"/>
      <c r="AN61" s="89"/>
      <c r="AO61" s="88"/>
      <c r="AP61" s="89"/>
      <c r="AQ61" s="88"/>
      <c r="AR61" s="89"/>
      <c r="AS61" s="88"/>
      <c r="AT61" s="89"/>
      <c r="AU61" s="88"/>
      <c r="AV61" s="84" t="s">
        <v>510</v>
      </c>
      <c r="AW61" s="85" t="s">
        <v>1220</v>
      </c>
      <c r="AX61" s="32"/>
      <c r="AY61" s="32"/>
      <c r="AZ61" s="32"/>
      <c r="BA61" s="32"/>
      <c r="BB61" s="32"/>
    </row>
    <row r="62" spans="1:54" x14ac:dyDescent="0.2">
      <c r="A62" s="94" t="s">
        <v>510</v>
      </c>
      <c r="B62" s="90" t="s">
        <v>561</v>
      </c>
      <c r="C62" s="91" t="s">
        <v>397</v>
      </c>
      <c r="D62" s="92">
        <f t="shared" si="0"/>
        <v>7415</v>
      </c>
      <c r="E62" s="92" t="s">
        <v>1064</v>
      </c>
      <c r="F62" s="96">
        <f t="shared" si="1"/>
        <v>6</v>
      </c>
      <c r="G62" s="93">
        <v>1</v>
      </c>
      <c r="H62" s="93"/>
      <c r="I62" s="93">
        <v>1</v>
      </c>
      <c r="J62" s="93">
        <v>1</v>
      </c>
      <c r="K62" s="93"/>
      <c r="L62" s="93"/>
      <c r="M62" s="93"/>
      <c r="N62" s="93"/>
      <c r="O62" s="93"/>
      <c r="P62" s="93">
        <v>1</v>
      </c>
      <c r="Q62" s="93"/>
      <c r="R62" s="93"/>
      <c r="S62" s="93"/>
      <c r="T62" s="93"/>
      <c r="U62" s="93">
        <v>1</v>
      </c>
      <c r="V62" s="93">
        <f t="shared" si="2"/>
        <v>0</v>
      </c>
      <c r="W62" s="93"/>
      <c r="X62" s="93"/>
      <c r="Y62" s="93"/>
      <c r="Z62" s="93"/>
      <c r="AA62" s="93"/>
      <c r="AB62" s="93"/>
      <c r="AC62" s="93"/>
      <c r="AD62" s="93">
        <v>1</v>
      </c>
      <c r="AE62" s="93"/>
      <c r="AF62" s="93"/>
      <c r="AG62" s="93"/>
      <c r="AH62" s="93"/>
      <c r="AI62" s="93"/>
      <c r="AJ62" s="93"/>
      <c r="AK62" s="93"/>
      <c r="AL62" s="93"/>
      <c r="AM62" s="93"/>
      <c r="AN62" s="93"/>
      <c r="AO62" s="93"/>
      <c r="AP62" s="93"/>
      <c r="AQ62" s="93"/>
      <c r="AR62" s="93"/>
      <c r="AS62" s="93"/>
      <c r="AT62" s="93"/>
      <c r="AU62" s="93"/>
      <c r="AV62" s="94" t="s">
        <v>510</v>
      </c>
      <c r="AW62" s="90" t="s">
        <v>561</v>
      </c>
      <c r="AX62" s="32"/>
      <c r="AY62" s="32"/>
      <c r="AZ62" s="32"/>
      <c r="BA62" s="32"/>
      <c r="BB62" s="32"/>
    </row>
    <row r="63" spans="1:54" x14ac:dyDescent="0.2">
      <c r="A63" s="84" t="s">
        <v>510</v>
      </c>
      <c r="B63" s="85" t="s">
        <v>562</v>
      </c>
      <c r="C63" s="86" t="s">
        <v>398</v>
      </c>
      <c r="D63" s="87">
        <f t="shared" si="0"/>
        <v>7425</v>
      </c>
      <c r="E63" s="87" t="s">
        <v>1064</v>
      </c>
      <c r="F63" s="95">
        <f t="shared" si="1"/>
        <v>6</v>
      </c>
      <c r="G63" s="88">
        <v>1</v>
      </c>
      <c r="H63" s="89"/>
      <c r="I63" s="88">
        <v>1</v>
      </c>
      <c r="J63" s="89">
        <v>1</v>
      </c>
      <c r="K63" s="88"/>
      <c r="L63" s="89"/>
      <c r="M63" s="88"/>
      <c r="N63" s="89"/>
      <c r="O63" s="88"/>
      <c r="P63" s="89">
        <v>1</v>
      </c>
      <c r="Q63" s="88"/>
      <c r="R63" s="89"/>
      <c r="S63" s="88"/>
      <c r="T63" s="89"/>
      <c r="U63" s="88">
        <v>1</v>
      </c>
      <c r="V63" s="89">
        <f t="shared" si="2"/>
        <v>0</v>
      </c>
      <c r="W63" s="88"/>
      <c r="X63" s="89"/>
      <c r="Y63" s="88"/>
      <c r="Z63" s="89">
        <v>1</v>
      </c>
      <c r="AA63" s="88"/>
      <c r="AB63" s="89"/>
      <c r="AC63" s="88"/>
      <c r="AD63" s="89"/>
      <c r="AE63" s="88"/>
      <c r="AF63" s="89"/>
      <c r="AG63" s="88"/>
      <c r="AH63" s="89"/>
      <c r="AI63" s="88"/>
      <c r="AJ63" s="89"/>
      <c r="AK63" s="88"/>
      <c r="AL63" s="89"/>
      <c r="AM63" s="88"/>
      <c r="AN63" s="89"/>
      <c r="AO63" s="88"/>
      <c r="AP63" s="89"/>
      <c r="AQ63" s="88"/>
      <c r="AR63" s="89"/>
      <c r="AS63" s="88"/>
      <c r="AT63" s="89"/>
      <c r="AU63" s="88"/>
      <c r="AV63" s="84" t="s">
        <v>510</v>
      </c>
      <c r="AW63" s="85" t="s">
        <v>562</v>
      </c>
      <c r="AX63" s="32"/>
      <c r="AY63" s="32"/>
      <c r="AZ63" s="32"/>
      <c r="BA63" s="32"/>
      <c r="BB63" s="32"/>
    </row>
    <row r="64" spans="1:54" x14ac:dyDescent="0.2">
      <c r="A64" s="94" t="s">
        <v>510</v>
      </c>
      <c r="B64" s="90" t="s">
        <v>563</v>
      </c>
      <c r="C64" s="91" t="s">
        <v>399</v>
      </c>
      <c r="D64" s="92">
        <f t="shared" si="0"/>
        <v>7950</v>
      </c>
      <c r="E64" s="92" t="s">
        <v>1064</v>
      </c>
      <c r="F64" s="96">
        <f t="shared" si="1"/>
        <v>5</v>
      </c>
      <c r="G64" s="93">
        <v>1</v>
      </c>
      <c r="H64" s="93"/>
      <c r="I64" s="93">
        <v>1</v>
      </c>
      <c r="J64" s="93">
        <v>1</v>
      </c>
      <c r="K64" s="93"/>
      <c r="L64" s="93"/>
      <c r="M64" s="93"/>
      <c r="N64" s="93"/>
      <c r="O64" s="93"/>
      <c r="P64" s="93">
        <v>1</v>
      </c>
      <c r="Q64" s="93"/>
      <c r="R64" s="93"/>
      <c r="S64" s="93"/>
      <c r="T64" s="93"/>
      <c r="U64" s="93"/>
      <c r="V64" s="93">
        <f t="shared" si="2"/>
        <v>0</v>
      </c>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v>1</v>
      </c>
      <c r="AU64" s="93"/>
      <c r="AV64" s="94" t="s">
        <v>510</v>
      </c>
      <c r="AW64" s="90" t="s">
        <v>563</v>
      </c>
      <c r="AX64" s="32"/>
      <c r="AY64" s="32"/>
      <c r="AZ64" s="32"/>
      <c r="BA64" s="32"/>
      <c r="BB64" s="32"/>
    </row>
    <row r="65" spans="1:54" x14ac:dyDescent="0.2">
      <c r="A65" s="84" t="s">
        <v>510</v>
      </c>
      <c r="B65" s="85" t="s">
        <v>564</v>
      </c>
      <c r="C65" s="86" t="s">
        <v>1272</v>
      </c>
      <c r="D65" s="87">
        <f t="shared" si="0"/>
        <v>7950</v>
      </c>
      <c r="E65" s="87" t="s">
        <v>1064</v>
      </c>
      <c r="F65" s="95">
        <f t="shared" si="1"/>
        <v>5</v>
      </c>
      <c r="G65" s="88">
        <v>1</v>
      </c>
      <c r="H65" s="89"/>
      <c r="I65" s="88">
        <v>1</v>
      </c>
      <c r="J65" s="89">
        <v>1</v>
      </c>
      <c r="K65" s="88"/>
      <c r="L65" s="89"/>
      <c r="M65" s="88"/>
      <c r="N65" s="89"/>
      <c r="O65" s="88"/>
      <c r="P65" s="89">
        <v>1</v>
      </c>
      <c r="Q65" s="88"/>
      <c r="R65" s="89"/>
      <c r="S65" s="88"/>
      <c r="T65" s="89"/>
      <c r="U65" s="88"/>
      <c r="V65" s="89">
        <f t="shared" si="2"/>
        <v>0</v>
      </c>
      <c r="W65" s="88"/>
      <c r="X65" s="89"/>
      <c r="Y65" s="88"/>
      <c r="Z65" s="89"/>
      <c r="AA65" s="88"/>
      <c r="AB65" s="89"/>
      <c r="AC65" s="88"/>
      <c r="AD65" s="89"/>
      <c r="AE65" s="88"/>
      <c r="AF65" s="89"/>
      <c r="AG65" s="88"/>
      <c r="AH65" s="89"/>
      <c r="AI65" s="88"/>
      <c r="AJ65" s="89"/>
      <c r="AK65" s="88"/>
      <c r="AL65" s="89"/>
      <c r="AM65" s="88"/>
      <c r="AN65" s="89"/>
      <c r="AO65" s="88"/>
      <c r="AP65" s="89">
        <v>1</v>
      </c>
      <c r="AQ65" s="88"/>
      <c r="AR65" s="89"/>
      <c r="AS65" s="88"/>
      <c r="AT65" s="89"/>
      <c r="AU65" s="88"/>
      <c r="AV65" s="84" t="s">
        <v>510</v>
      </c>
      <c r="AW65" s="85" t="s">
        <v>564</v>
      </c>
      <c r="AX65" s="32"/>
      <c r="AY65" s="32"/>
      <c r="AZ65" s="32"/>
      <c r="BA65" s="32"/>
      <c r="BB65" s="32"/>
    </row>
    <row r="66" spans="1:54" x14ac:dyDescent="0.2">
      <c r="A66" s="94" t="s">
        <v>510</v>
      </c>
      <c r="B66" s="90" t="s">
        <v>565</v>
      </c>
      <c r="C66" s="91" t="s">
        <v>400</v>
      </c>
      <c r="D66" s="92">
        <f t="shared" si="0"/>
        <v>8320</v>
      </c>
      <c r="E66" s="92" t="s">
        <v>1064</v>
      </c>
      <c r="F66" s="96">
        <f t="shared" si="1"/>
        <v>5</v>
      </c>
      <c r="G66" s="93">
        <v>1</v>
      </c>
      <c r="H66" s="93"/>
      <c r="I66" s="93">
        <v>1</v>
      </c>
      <c r="J66" s="93">
        <v>1</v>
      </c>
      <c r="K66" s="93"/>
      <c r="L66" s="93"/>
      <c r="M66" s="93"/>
      <c r="N66" s="93"/>
      <c r="O66" s="93"/>
      <c r="P66" s="93">
        <v>1</v>
      </c>
      <c r="Q66" s="93"/>
      <c r="R66" s="93"/>
      <c r="S66" s="93"/>
      <c r="T66" s="93"/>
      <c r="U66" s="93"/>
      <c r="V66" s="93">
        <f t="shared" si="2"/>
        <v>0</v>
      </c>
      <c r="W66" s="93"/>
      <c r="X66" s="93"/>
      <c r="Y66" s="93"/>
      <c r="Z66" s="93"/>
      <c r="AA66" s="93"/>
      <c r="AB66" s="93"/>
      <c r="AC66" s="93"/>
      <c r="AD66" s="93"/>
      <c r="AE66" s="93"/>
      <c r="AF66" s="93"/>
      <c r="AG66" s="93"/>
      <c r="AH66" s="93"/>
      <c r="AI66" s="93"/>
      <c r="AJ66" s="93"/>
      <c r="AK66" s="93"/>
      <c r="AL66" s="93">
        <v>1</v>
      </c>
      <c r="AM66" s="93"/>
      <c r="AN66" s="93"/>
      <c r="AO66" s="93"/>
      <c r="AP66" s="93"/>
      <c r="AQ66" s="93"/>
      <c r="AR66" s="93"/>
      <c r="AS66" s="93"/>
      <c r="AT66" s="93"/>
      <c r="AU66" s="93"/>
      <c r="AV66" s="94" t="s">
        <v>510</v>
      </c>
      <c r="AW66" s="90" t="s">
        <v>565</v>
      </c>
      <c r="AX66" s="32"/>
      <c r="AY66" s="32"/>
      <c r="AZ66" s="32"/>
      <c r="BA66" s="32"/>
      <c r="BB66" s="32"/>
    </row>
    <row r="67" spans="1:54" x14ac:dyDescent="0.2">
      <c r="A67" s="84" t="s">
        <v>510</v>
      </c>
      <c r="B67" s="85" t="s">
        <v>566</v>
      </c>
      <c r="C67" s="86" t="s">
        <v>401</v>
      </c>
      <c r="D67" s="87">
        <f t="shared" si="0"/>
        <v>8450</v>
      </c>
      <c r="E67" s="87" t="s">
        <v>1064</v>
      </c>
      <c r="F67" s="95">
        <f t="shared" si="1"/>
        <v>5</v>
      </c>
      <c r="G67" s="88">
        <v>1</v>
      </c>
      <c r="H67" s="89"/>
      <c r="I67" s="88">
        <v>1</v>
      </c>
      <c r="J67" s="89">
        <v>1</v>
      </c>
      <c r="K67" s="88"/>
      <c r="L67" s="89"/>
      <c r="M67" s="88"/>
      <c r="N67" s="89"/>
      <c r="O67" s="88"/>
      <c r="P67" s="89">
        <v>1</v>
      </c>
      <c r="Q67" s="88"/>
      <c r="R67" s="89"/>
      <c r="S67" s="88"/>
      <c r="T67" s="89"/>
      <c r="U67" s="88"/>
      <c r="V67" s="89">
        <f t="shared" si="2"/>
        <v>0</v>
      </c>
      <c r="W67" s="88"/>
      <c r="X67" s="89"/>
      <c r="Y67" s="88"/>
      <c r="Z67" s="89"/>
      <c r="AA67" s="88"/>
      <c r="AB67" s="89"/>
      <c r="AC67" s="88"/>
      <c r="AD67" s="89"/>
      <c r="AE67" s="88"/>
      <c r="AF67" s="89"/>
      <c r="AG67" s="88"/>
      <c r="AH67" s="89">
        <v>1</v>
      </c>
      <c r="AI67" s="88"/>
      <c r="AJ67" s="89"/>
      <c r="AK67" s="88"/>
      <c r="AL67" s="89"/>
      <c r="AM67" s="88"/>
      <c r="AN67" s="89"/>
      <c r="AO67" s="88"/>
      <c r="AP67" s="89"/>
      <c r="AQ67" s="88"/>
      <c r="AR67" s="89"/>
      <c r="AS67" s="88"/>
      <c r="AT67" s="89"/>
      <c r="AU67" s="88"/>
      <c r="AV67" s="84" t="s">
        <v>510</v>
      </c>
      <c r="AW67" s="85" t="s">
        <v>566</v>
      </c>
      <c r="AX67" s="32"/>
      <c r="AY67" s="32"/>
      <c r="AZ67" s="32"/>
      <c r="BA67" s="32"/>
      <c r="BB67" s="32"/>
    </row>
    <row r="68" spans="1:54" x14ac:dyDescent="0.2">
      <c r="A68" s="94" t="s">
        <v>510</v>
      </c>
      <c r="B68" s="90" t="s">
        <v>567</v>
      </c>
      <c r="C68" s="91" t="s">
        <v>402</v>
      </c>
      <c r="D68" s="92">
        <f t="shared" si="0"/>
        <v>5225</v>
      </c>
      <c r="E68" s="92" t="s">
        <v>1064</v>
      </c>
      <c r="F68" s="96">
        <f t="shared" si="1"/>
        <v>5</v>
      </c>
      <c r="G68" s="93"/>
      <c r="H68" s="93">
        <v>1</v>
      </c>
      <c r="I68" s="93">
        <v>1</v>
      </c>
      <c r="J68" s="93"/>
      <c r="K68" s="93">
        <v>1</v>
      </c>
      <c r="L68" s="93"/>
      <c r="M68" s="93"/>
      <c r="N68" s="93"/>
      <c r="O68" s="93"/>
      <c r="P68" s="93">
        <v>1</v>
      </c>
      <c r="Q68" s="93"/>
      <c r="R68" s="93"/>
      <c r="S68" s="93"/>
      <c r="T68" s="93"/>
      <c r="U68" s="93">
        <v>1</v>
      </c>
      <c r="V68" s="93">
        <f t="shared" si="2"/>
        <v>0</v>
      </c>
      <c r="W68" s="93"/>
      <c r="X68" s="93"/>
      <c r="Y68" s="93"/>
      <c r="Z68" s="93"/>
      <c r="AA68" s="93"/>
      <c r="AB68" s="93"/>
      <c r="AC68" s="93"/>
      <c r="AD68" s="93"/>
      <c r="AE68" s="93"/>
      <c r="AF68" s="93"/>
      <c r="AG68" s="93"/>
      <c r="AH68" s="93"/>
      <c r="AI68" s="93"/>
      <c r="AJ68" s="93"/>
      <c r="AK68" s="93"/>
      <c r="AL68" s="93"/>
      <c r="AM68" s="93"/>
      <c r="AN68" s="93"/>
      <c r="AO68" s="93"/>
      <c r="AP68" s="93"/>
      <c r="AQ68" s="93"/>
      <c r="AR68" s="93"/>
      <c r="AS68" s="93"/>
      <c r="AT68" s="93"/>
      <c r="AU68" s="93"/>
      <c r="AV68" s="94" t="s">
        <v>510</v>
      </c>
      <c r="AW68" s="90" t="s">
        <v>567</v>
      </c>
      <c r="AX68" s="32"/>
      <c r="AY68" s="32"/>
      <c r="AZ68" s="32"/>
      <c r="BA68" s="32"/>
      <c r="BB68" s="32"/>
    </row>
    <row r="69" spans="1:54" x14ac:dyDescent="0.2">
      <c r="A69" s="84" t="s">
        <v>510</v>
      </c>
      <c r="B69" s="85" t="s">
        <v>568</v>
      </c>
      <c r="C69" s="86" t="s">
        <v>403</v>
      </c>
      <c r="D69" s="87">
        <f t="shared" si="0"/>
        <v>7225</v>
      </c>
      <c r="E69" s="87" t="s">
        <v>1064</v>
      </c>
      <c r="F69" s="95">
        <f t="shared" si="1"/>
        <v>5</v>
      </c>
      <c r="G69" s="88">
        <v>1</v>
      </c>
      <c r="H69" s="89"/>
      <c r="I69" s="88"/>
      <c r="J69" s="89">
        <v>2</v>
      </c>
      <c r="K69" s="88"/>
      <c r="L69" s="89"/>
      <c r="M69" s="88"/>
      <c r="N69" s="89"/>
      <c r="O69" s="88"/>
      <c r="P69" s="89">
        <v>1</v>
      </c>
      <c r="Q69" s="88"/>
      <c r="R69" s="89"/>
      <c r="S69" s="88"/>
      <c r="T69" s="89"/>
      <c r="U69" s="88">
        <v>1</v>
      </c>
      <c r="V69" s="89">
        <f t="shared" si="2"/>
        <v>0</v>
      </c>
      <c r="W69" s="88"/>
      <c r="X69" s="89"/>
      <c r="Y69" s="88"/>
      <c r="Z69" s="89"/>
      <c r="AA69" s="88"/>
      <c r="AB69" s="89"/>
      <c r="AC69" s="88"/>
      <c r="AD69" s="89"/>
      <c r="AE69" s="88"/>
      <c r="AF69" s="89"/>
      <c r="AG69" s="88"/>
      <c r="AH69" s="89"/>
      <c r="AI69" s="88"/>
      <c r="AJ69" s="89"/>
      <c r="AK69" s="88"/>
      <c r="AL69" s="89"/>
      <c r="AM69" s="88"/>
      <c r="AN69" s="89"/>
      <c r="AO69" s="88"/>
      <c r="AP69" s="89"/>
      <c r="AQ69" s="88"/>
      <c r="AR69" s="89"/>
      <c r="AS69" s="88"/>
      <c r="AT69" s="89"/>
      <c r="AU69" s="88"/>
      <c r="AV69" s="84" t="s">
        <v>510</v>
      </c>
      <c r="AW69" s="85" t="s">
        <v>568</v>
      </c>
      <c r="AX69" s="32"/>
      <c r="AY69" s="32"/>
      <c r="AZ69" s="32"/>
      <c r="BA69" s="32"/>
      <c r="BB69" s="32"/>
    </row>
    <row r="70" spans="1:54" x14ac:dyDescent="0.2">
      <c r="A70" s="94" t="s">
        <v>510</v>
      </c>
      <c r="B70" s="90" t="s">
        <v>569</v>
      </c>
      <c r="C70" s="91" t="s">
        <v>404</v>
      </c>
      <c r="D70" s="92">
        <f t="shared" si="0"/>
        <v>8026</v>
      </c>
      <c r="E70" s="92" t="s">
        <v>1064</v>
      </c>
      <c r="F70" s="96">
        <f t="shared" si="1"/>
        <v>7</v>
      </c>
      <c r="G70" s="93">
        <v>1</v>
      </c>
      <c r="H70" s="93"/>
      <c r="I70" s="93"/>
      <c r="J70" s="93">
        <v>2</v>
      </c>
      <c r="K70" s="93"/>
      <c r="L70" s="93">
        <v>1</v>
      </c>
      <c r="M70" s="93"/>
      <c r="N70" s="93"/>
      <c r="O70" s="93"/>
      <c r="P70" s="93"/>
      <c r="Q70" s="93">
        <v>1</v>
      </c>
      <c r="R70" s="93"/>
      <c r="S70" s="93"/>
      <c r="T70" s="93">
        <v>2</v>
      </c>
      <c r="U70" s="93"/>
      <c r="V70" s="93">
        <f t="shared" si="2"/>
        <v>0</v>
      </c>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4" t="s">
        <v>510</v>
      </c>
      <c r="AW70" s="90" t="s">
        <v>569</v>
      </c>
      <c r="AX70" s="32"/>
      <c r="AY70" s="32"/>
      <c r="AZ70" s="32"/>
      <c r="BA70" s="32"/>
      <c r="BB70" s="32"/>
    </row>
    <row r="71" spans="1:54" x14ac:dyDescent="0.2">
      <c r="A71" s="84" t="s">
        <v>510</v>
      </c>
      <c r="B71" s="85" t="s">
        <v>1222</v>
      </c>
      <c r="C71" s="86" t="s">
        <v>1223</v>
      </c>
      <c r="D71" s="87">
        <f>G71*G$4+H71*H$4+I71*I$4+J71*J$4+K71*K$4+L71*L$4+N71*N$4+O71*O$4+P71*P$4+Q71*Q$4+R71*R$4+S71*S$4+T71*T$4+U71*U$4+V71*V$4+W71*W$4+X71*X$4+Y71*Y$4+Z71*Z$4+AA71*AA$4+AB71*AB$4+AC71*AC$4+AD71*AD$4+AE71*AE$4+AF71*AF$4+AG71*AG$4+AH71*AH$4+AI71*AI$4+AJ71*AJ$4+AK71*AK$4+AL71*AL$4+AM71*AM$4+AN71*AN$4+AO71*AO$4+AP71*AP$4+AQ71*AQ$4+AR71*AR$4+AS71*AS$4+AT71*AT$4+AU71*AU$4</f>
        <v>7376</v>
      </c>
      <c r="E71" s="87" t="s">
        <v>1064</v>
      </c>
      <c r="F71" s="95">
        <f>SUM(G71:AU71)</f>
        <v>7</v>
      </c>
      <c r="G71" s="88">
        <v>1</v>
      </c>
      <c r="H71" s="89"/>
      <c r="I71" s="88"/>
      <c r="J71" s="89">
        <v>2</v>
      </c>
      <c r="K71" s="88"/>
      <c r="L71" s="89"/>
      <c r="M71" s="88">
        <v>1</v>
      </c>
      <c r="N71" s="89"/>
      <c r="O71" s="88"/>
      <c r="P71" s="89"/>
      <c r="Q71" s="88">
        <v>1</v>
      </c>
      <c r="R71" s="89"/>
      <c r="S71" s="88"/>
      <c r="T71" s="89">
        <v>2</v>
      </c>
      <c r="U71" s="88"/>
      <c r="V71" s="89">
        <f>IF(OR(SUM(N71:R71)&lt;2,SUM(S71:U71)&lt;2),0,2*(SUM(N71:R71)-1))</f>
        <v>0</v>
      </c>
      <c r="W71" s="88"/>
      <c r="X71" s="89"/>
      <c r="Y71" s="88"/>
      <c r="Z71" s="89"/>
      <c r="AA71" s="88"/>
      <c r="AB71" s="89"/>
      <c r="AC71" s="88"/>
      <c r="AD71" s="89"/>
      <c r="AE71" s="88"/>
      <c r="AF71" s="89"/>
      <c r="AG71" s="88"/>
      <c r="AH71" s="89"/>
      <c r="AI71" s="88"/>
      <c r="AJ71" s="89"/>
      <c r="AK71" s="88"/>
      <c r="AL71" s="89"/>
      <c r="AM71" s="88"/>
      <c r="AN71" s="89"/>
      <c r="AO71" s="88"/>
      <c r="AP71" s="89"/>
      <c r="AQ71" s="88"/>
      <c r="AR71" s="89"/>
      <c r="AS71" s="88"/>
      <c r="AT71" s="89"/>
      <c r="AU71" s="88"/>
      <c r="AV71" s="84" t="s">
        <v>510</v>
      </c>
      <c r="AW71" s="85" t="s">
        <v>1222</v>
      </c>
      <c r="AX71" s="32"/>
      <c r="AY71" s="32"/>
      <c r="AZ71" s="32"/>
      <c r="BA71" s="32"/>
      <c r="BB71" s="32"/>
    </row>
    <row r="72" spans="1:54" x14ac:dyDescent="0.2">
      <c r="A72" s="94" t="s">
        <v>510</v>
      </c>
      <c r="B72" s="90" t="s">
        <v>570</v>
      </c>
      <c r="C72" s="91" t="s">
        <v>958</v>
      </c>
      <c r="D72" s="92">
        <f t="shared" si="0"/>
        <v>7615</v>
      </c>
      <c r="E72" s="92" t="s">
        <v>1064</v>
      </c>
      <c r="F72" s="96">
        <f t="shared" si="1"/>
        <v>6</v>
      </c>
      <c r="G72" s="93">
        <v>1</v>
      </c>
      <c r="H72" s="93"/>
      <c r="I72" s="93"/>
      <c r="J72" s="93">
        <v>2</v>
      </c>
      <c r="K72" s="93"/>
      <c r="L72" s="93"/>
      <c r="M72" s="93"/>
      <c r="N72" s="93"/>
      <c r="O72" s="93"/>
      <c r="P72" s="93">
        <v>1</v>
      </c>
      <c r="Q72" s="93"/>
      <c r="R72" s="93"/>
      <c r="S72" s="93"/>
      <c r="T72" s="93"/>
      <c r="U72" s="93">
        <v>1</v>
      </c>
      <c r="V72" s="93">
        <f t="shared" si="2"/>
        <v>0</v>
      </c>
      <c r="W72" s="93"/>
      <c r="X72" s="93"/>
      <c r="Y72" s="93"/>
      <c r="Z72" s="93"/>
      <c r="AA72" s="93"/>
      <c r="AB72" s="93"/>
      <c r="AC72" s="93"/>
      <c r="AD72" s="93">
        <v>1</v>
      </c>
      <c r="AE72" s="93"/>
      <c r="AF72" s="93"/>
      <c r="AG72" s="93"/>
      <c r="AH72" s="93"/>
      <c r="AI72" s="93"/>
      <c r="AJ72" s="93"/>
      <c r="AK72" s="93"/>
      <c r="AL72" s="93"/>
      <c r="AM72" s="93"/>
      <c r="AN72" s="93"/>
      <c r="AO72" s="93"/>
      <c r="AP72" s="93"/>
      <c r="AQ72" s="93"/>
      <c r="AR72" s="93"/>
      <c r="AS72" s="93"/>
      <c r="AT72" s="93"/>
      <c r="AU72" s="93"/>
      <c r="AV72" s="94" t="s">
        <v>510</v>
      </c>
      <c r="AW72" s="90" t="s">
        <v>570</v>
      </c>
      <c r="AX72" s="32"/>
      <c r="AY72" s="32"/>
      <c r="AZ72" s="32"/>
      <c r="BA72" s="32"/>
      <c r="BB72" s="32"/>
    </row>
    <row r="73" spans="1:54" x14ac:dyDescent="0.2">
      <c r="A73" s="84" t="s">
        <v>510</v>
      </c>
      <c r="B73" s="85" t="s">
        <v>571</v>
      </c>
      <c r="C73" s="86" t="s">
        <v>959</v>
      </c>
      <c r="D73" s="87">
        <f t="shared" si="0"/>
        <v>7625</v>
      </c>
      <c r="E73" s="87" t="s">
        <v>1064</v>
      </c>
      <c r="F73" s="95">
        <f t="shared" si="1"/>
        <v>6</v>
      </c>
      <c r="G73" s="88">
        <v>1</v>
      </c>
      <c r="H73" s="89"/>
      <c r="I73" s="88"/>
      <c r="J73" s="89">
        <v>2</v>
      </c>
      <c r="K73" s="88"/>
      <c r="L73" s="89"/>
      <c r="M73" s="88"/>
      <c r="N73" s="89"/>
      <c r="O73" s="88"/>
      <c r="P73" s="89">
        <v>1</v>
      </c>
      <c r="Q73" s="88"/>
      <c r="R73" s="89"/>
      <c r="S73" s="88"/>
      <c r="T73" s="89"/>
      <c r="U73" s="88">
        <v>1</v>
      </c>
      <c r="V73" s="89">
        <f t="shared" si="2"/>
        <v>0</v>
      </c>
      <c r="W73" s="88"/>
      <c r="X73" s="89"/>
      <c r="Y73" s="88"/>
      <c r="Z73" s="89">
        <v>1</v>
      </c>
      <c r="AA73" s="88"/>
      <c r="AB73" s="89"/>
      <c r="AC73" s="88"/>
      <c r="AD73" s="89"/>
      <c r="AE73" s="88"/>
      <c r="AF73" s="89"/>
      <c r="AG73" s="88"/>
      <c r="AH73" s="89"/>
      <c r="AI73" s="88"/>
      <c r="AJ73" s="89"/>
      <c r="AK73" s="88"/>
      <c r="AL73" s="89"/>
      <c r="AM73" s="88"/>
      <c r="AN73" s="89"/>
      <c r="AO73" s="88"/>
      <c r="AP73" s="89"/>
      <c r="AQ73" s="88"/>
      <c r="AR73" s="89"/>
      <c r="AS73" s="88"/>
      <c r="AT73" s="89"/>
      <c r="AU73" s="88"/>
      <c r="AV73" s="84" t="s">
        <v>510</v>
      </c>
      <c r="AW73" s="85" t="s">
        <v>571</v>
      </c>
      <c r="AX73" s="32"/>
      <c r="AY73" s="32"/>
      <c r="AZ73" s="32"/>
      <c r="BA73" s="32"/>
      <c r="BB73" s="32"/>
    </row>
    <row r="74" spans="1:54" x14ac:dyDescent="0.2">
      <c r="A74" s="94" t="s">
        <v>510</v>
      </c>
      <c r="B74" s="90" t="s">
        <v>572</v>
      </c>
      <c r="C74" s="91" t="s">
        <v>960</v>
      </c>
      <c r="D74" s="92">
        <f t="shared" si="0"/>
        <v>8150</v>
      </c>
      <c r="E74" s="92" t="s">
        <v>1064</v>
      </c>
      <c r="F74" s="96">
        <f t="shared" si="1"/>
        <v>5</v>
      </c>
      <c r="G74" s="93">
        <v>1</v>
      </c>
      <c r="H74" s="93"/>
      <c r="I74" s="93"/>
      <c r="J74" s="93">
        <v>2</v>
      </c>
      <c r="K74" s="93"/>
      <c r="L74" s="93"/>
      <c r="M74" s="93"/>
      <c r="N74" s="93"/>
      <c r="O74" s="93"/>
      <c r="P74" s="93">
        <v>1</v>
      </c>
      <c r="Q74" s="93"/>
      <c r="R74" s="93"/>
      <c r="S74" s="93"/>
      <c r="T74" s="93"/>
      <c r="U74" s="93"/>
      <c r="V74" s="93">
        <f t="shared" si="2"/>
        <v>0</v>
      </c>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v>1</v>
      </c>
      <c r="AU74" s="93"/>
      <c r="AV74" s="94" t="s">
        <v>510</v>
      </c>
      <c r="AW74" s="90" t="s">
        <v>572</v>
      </c>
      <c r="AX74" s="32"/>
      <c r="AY74" s="32"/>
      <c r="AZ74" s="32"/>
      <c r="BA74" s="32"/>
      <c r="BB74" s="32"/>
    </row>
    <row r="75" spans="1:54" x14ac:dyDescent="0.2">
      <c r="A75" s="84" t="s">
        <v>510</v>
      </c>
      <c r="B75" s="85" t="s">
        <v>573</v>
      </c>
      <c r="C75" s="86" t="s">
        <v>1273</v>
      </c>
      <c r="D75" s="87">
        <f t="shared" si="0"/>
        <v>8150</v>
      </c>
      <c r="E75" s="87" t="s">
        <v>1064</v>
      </c>
      <c r="F75" s="95">
        <f t="shared" si="1"/>
        <v>5</v>
      </c>
      <c r="G75" s="88">
        <v>1</v>
      </c>
      <c r="H75" s="89"/>
      <c r="I75" s="88"/>
      <c r="J75" s="89">
        <v>2</v>
      </c>
      <c r="K75" s="88"/>
      <c r="L75" s="89"/>
      <c r="M75" s="88"/>
      <c r="N75" s="89"/>
      <c r="O75" s="88"/>
      <c r="P75" s="89">
        <v>1</v>
      </c>
      <c r="Q75" s="88"/>
      <c r="R75" s="89"/>
      <c r="S75" s="88"/>
      <c r="T75" s="89"/>
      <c r="U75" s="88"/>
      <c r="V75" s="89">
        <f t="shared" si="2"/>
        <v>0</v>
      </c>
      <c r="W75" s="88"/>
      <c r="X75" s="89"/>
      <c r="Y75" s="88"/>
      <c r="Z75" s="89"/>
      <c r="AA75" s="88"/>
      <c r="AB75" s="89"/>
      <c r="AC75" s="88"/>
      <c r="AD75" s="89"/>
      <c r="AE75" s="88"/>
      <c r="AF75" s="89"/>
      <c r="AG75" s="88"/>
      <c r="AH75" s="89"/>
      <c r="AI75" s="88"/>
      <c r="AJ75" s="89"/>
      <c r="AK75" s="88"/>
      <c r="AL75" s="89"/>
      <c r="AM75" s="88"/>
      <c r="AN75" s="89"/>
      <c r="AO75" s="88"/>
      <c r="AP75" s="89">
        <v>1</v>
      </c>
      <c r="AQ75" s="88"/>
      <c r="AR75" s="89"/>
      <c r="AS75" s="88"/>
      <c r="AT75" s="89"/>
      <c r="AU75" s="88"/>
      <c r="AV75" s="84" t="s">
        <v>510</v>
      </c>
      <c r="AW75" s="85" t="s">
        <v>573</v>
      </c>
      <c r="AX75" s="32"/>
      <c r="AY75" s="32"/>
      <c r="AZ75" s="32"/>
      <c r="BA75" s="32"/>
      <c r="BB75" s="32"/>
    </row>
    <row r="76" spans="1:54" x14ac:dyDescent="0.2">
      <c r="A76" s="94" t="s">
        <v>510</v>
      </c>
      <c r="B76" s="90" t="s">
        <v>574</v>
      </c>
      <c r="C76" s="91" t="s">
        <v>961</v>
      </c>
      <c r="D76" s="92">
        <f t="shared" si="0"/>
        <v>8520</v>
      </c>
      <c r="E76" s="92" t="s">
        <v>1064</v>
      </c>
      <c r="F76" s="96">
        <f t="shared" si="1"/>
        <v>5</v>
      </c>
      <c r="G76" s="93">
        <v>1</v>
      </c>
      <c r="H76" s="93"/>
      <c r="I76" s="93"/>
      <c r="J76" s="93">
        <v>2</v>
      </c>
      <c r="K76" s="93"/>
      <c r="L76" s="93"/>
      <c r="M76" s="93"/>
      <c r="N76" s="93"/>
      <c r="O76" s="93"/>
      <c r="P76" s="93">
        <v>1</v>
      </c>
      <c r="Q76" s="93"/>
      <c r="R76" s="93"/>
      <c r="S76" s="93"/>
      <c r="T76" s="93"/>
      <c r="U76" s="93"/>
      <c r="V76" s="93">
        <f t="shared" si="2"/>
        <v>0</v>
      </c>
      <c r="W76" s="93"/>
      <c r="X76" s="93"/>
      <c r="Y76" s="93"/>
      <c r="Z76" s="93"/>
      <c r="AA76" s="93"/>
      <c r="AB76" s="93"/>
      <c r="AC76" s="93"/>
      <c r="AD76" s="93"/>
      <c r="AE76" s="93"/>
      <c r="AF76" s="93"/>
      <c r="AG76" s="93"/>
      <c r="AH76" s="93"/>
      <c r="AI76" s="93"/>
      <c r="AJ76" s="93"/>
      <c r="AK76" s="93"/>
      <c r="AL76" s="93">
        <v>1</v>
      </c>
      <c r="AM76" s="93"/>
      <c r="AN76" s="93"/>
      <c r="AO76" s="93"/>
      <c r="AP76" s="93"/>
      <c r="AQ76" s="93"/>
      <c r="AR76" s="93"/>
      <c r="AS76" s="93"/>
      <c r="AT76" s="93"/>
      <c r="AU76" s="93"/>
      <c r="AV76" s="94" t="s">
        <v>510</v>
      </c>
      <c r="AW76" s="90" t="s">
        <v>574</v>
      </c>
      <c r="AX76" s="32"/>
      <c r="AY76" s="32"/>
      <c r="AZ76" s="32"/>
      <c r="BA76" s="32"/>
      <c r="BB76" s="32"/>
    </row>
    <row r="77" spans="1:54" x14ac:dyDescent="0.2">
      <c r="A77" s="84" t="s">
        <v>510</v>
      </c>
      <c r="B77" s="85" t="s">
        <v>575</v>
      </c>
      <c r="C77" s="86" t="s">
        <v>962</v>
      </c>
      <c r="D77" s="87">
        <f t="shared" ref="D77:D144" si="3">G77*G$4+H77*H$4+I77*I$4+J77*J$4+K77*K$4+L77*L$4+N77*N$4+O77*O$4+P77*P$4+Q77*Q$4+R77*R$4+S77*S$4+T77*T$4+U77*U$4+V77*V$4+W77*W$4+X77*X$4+Y77*Y$4+Z77*Z$4+AA77*AA$4+AB77*AB$4+AC77*AC$4+AD77*AD$4+AE77*AE$4+AF77*AF$4+AG77*AG$4+AH77*AH$4+AI77*AI$4+AJ77*AJ$4+AK77*AK$4+AL77*AL$4+AM77*AM$4+AN77*AN$4+AO77*AO$4+AP77*AP$4+AQ77*AQ$4+AR77*AR$4+AS77*AS$4+AT77*AT$4+AU77*AU$4</f>
        <v>8650</v>
      </c>
      <c r="E77" s="87" t="s">
        <v>1064</v>
      </c>
      <c r="F77" s="95">
        <f t="shared" ref="F77:F144" si="4">SUM(G77:AU77)</f>
        <v>5</v>
      </c>
      <c r="G77" s="88">
        <v>1</v>
      </c>
      <c r="H77" s="89"/>
      <c r="I77" s="88"/>
      <c r="J77" s="89">
        <v>2</v>
      </c>
      <c r="K77" s="88"/>
      <c r="L77" s="89"/>
      <c r="M77" s="88"/>
      <c r="N77" s="89"/>
      <c r="O77" s="88"/>
      <c r="P77" s="89">
        <v>1</v>
      </c>
      <c r="Q77" s="88"/>
      <c r="R77" s="89"/>
      <c r="S77" s="88"/>
      <c r="T77" s="89"/>
      <c r="U77" s="88"/>
      <c r="V77" s="89">
        <f t="shared" si="2"/>
        <v>0</v>
      </c>
      <c r="W77" s="88"/>
      <c r="X77" s="89"/>
      <c r="Y77" s="88"/>
      <c r="Z77" s="89"/>
      <c r="AA77" s="88"/>
      <c r="AB77" s="89"/>
      <c r="AC77" s="88"/>
      <c r="AD77" s="89"/>
      <c r="AE77" s="88"/>
      <c r="AF77" s="89"/>
      <c r="AG77" s="88"/>
      <c r="AH77" s="89">
        <v>1</v>
      </c>
      <c r="AI77" s="88"/>
      <c r="AJ77" s="89"/>
      <c r="AK77" s="88"/>
      <c r="AL77" s="89"/>
      <c r="AM77" s="88"/>
      <c r="AN77" s="89"/>
      <c r="AO77" s="88"/>
      <c r="AP77" s="89"/>
      <c r="AQ77" s="88"/>
      <c r="AR77" s="89"/>
      <c r="AS77" s="88"/>
      <c r="AT77" s="89"/>
      <c r="AU77" s="88"/>
      <c r="AV77" s="84" t="s">
        <v>510</v>
      </c>
      <c r="AW77" s="85" t="s">
        <v>575</v>
      </c>
      <c r="AX77" s="32"/>
      <c r="AY77" s="32"/>
      <c r="AZ77" s="32"/>
      <c r="BA77" s="32"/>
      <c r="BB77" s="32"/>
    </row>
    <row r="78" spans="1:54" x14ac:dyDescent="0.2">
      <c r="A78" s="94" t="s">
        <v>510</v>
      </c>
      <c r="B78" s="90" t="s">
        <v>576</v>
      </c>
      <c r="C78" s="91" t="s">
        <v>963</v>
      </c>
      <c r="D78" s="92">
        <f t="shared" si="3"/>
        <v>8984</v>
      </c>
      <c r="E78" s="92" t="s">
        <v>1064</v>
      </c>
      <c r="F78" s="96">
        <f t="shared" si="4"/>
        <v>10</v>
      </c>
      <c r="G78" s="93">
        <v>1</v>
      </c>
      <c r="H78" s="93">
        <v>1</v>
      </c>
      <c r="I78" s="93">
        <v>1</v>
      </c>
      <c r="J78" s="93"/>
      <c r="K78" s="93">
        <v>1</v>
      </c>
      <c r="L78" s="93"/>
      <c r="M78" s="93"/>
      <c r="N78" s="93"/>
      <c r="O78" s="93">
        <v>2</v>
      </c>
      <c r="P78" s="93"/>
      <c r="Q78" s="93"/>
      <c r="R78" s="93"/>
      <c r="S78" s="93"/>
      <c r="T78" s="93">
        <v>2</v>
      </c>
      <c r="U78" s="93"/>
      <c r="V78" s="93">
        <f t="shared" si="2"/>
        <v>2</v>
      </c>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4" t="s">
        <v>510</v>
      </c>
      <c r="AW78" s="90" t="s">
        <v>576</v>
      </c>
      <c r="AX78" s="32"/>
      <c r="AY78" s="32"/>
      <c r="AZ78" s="32"/>
      <c r="BA78" s="32"/>
      <c r="BB78" s="32"/>
    </row>
    <row r="79" spans="1:54" x14ac:dyDescent="0.2">
      <c r="A79" s="84" t="s">
        <v>510</v>
      </c>
      <c r="B79" s="85" t="s">
        <v>577</v>
      </c>
      <c r="C79" s="86" t="s">
        <v>445</v>
      </c>
      <c r="D79" s="87">
        <f t="shared" si="3"/>
        <v>5325</v>
      </c>
      <c r="E79" s="87" t="s">
        <v>1064</v>
      </c>
      <c r="F79" s="95">
        <f t="shared" si="4"/>
        <v>5</v>
      </c>
      <c r="G79" s="88"/>
      <c r="H79" s="89"/>
      <c r="I79" s="88">
        <v>2</v>
      </c>
      <c r="J79" s="89"/>
      <c r="K79" s="88">
        <v>1</v>
      </c>
      <c r="L79" s="89"/>
      <c r="M79" s="88"/>
      <c r="N79" s="89"/>
      <c r="O79" s="88"/>
      <c r="P79" s="89">
        <v>1</v>
      </c>
      <c r="Q79" s="88"/>
      <c r="R79" s="89"/>
      <c r="S79" s="88"/>
      <c r="T79" s="89"/>
      <c r="U79" s="88">
        <v>1</v>
      </c>
      <c r="V79" s="89">
        <f t="shared" ref="V79:V146" si="5">IF(OR(SUM(N79:R79)&lt;2,SUM(S79:U79)&lt;2),0,2*(SUM(N79:R79)-1))</f>
        <v>0</v>
      </c>
      <c r="W79" s="88"/>
      <c r="X79" s="89"/>
      <c r="Y79" s="88"/>
      <c r="Z79" s="89"/>
      <c r="AA79" s="88"/>
      <c r="AB79" s="89"/>
      <c r="AC79" s="88"/>
      <c r="AD79" s="89"/>
      <c r="AE79" s="88"/>
      <c r="AF79" s="89"/>
      <c r="AG79" s="88"/>
      <c r="AH79" s="89"/>
      <c r="AI79" s="88"/>
      <c r="AJ79" s="89"/>
      <c r="AK79" s="88"/>
      <c r="AL79" s="89"/>
      <c r="AM79" s="88"/>
      <c r="AN79" s="89"/>
      <c r="AO79" s="88"/>
      <c r="AP79" s="89"/>
      <c r="AQ79" s="88"/>
      <c r="AR79" s="89"/>
      <c r="AS79" s="88"/>
      <c r="AT79" s="89"/>
      <c r="AU79" s="88"/>
      <c r="AV79" s="84" t="s">
        <v>510</v>
      </c>
      <c r="AW79" s="85" t="s">
        <v>577</v>
      </c>
      <c r="AX79" s="32"/>
      <c r="AY79" s="32"/>
      <c r="AZ79" s="32"/>
      <c r="BA79" s="32"/>
      <c r="BB79" s="32"/>
    </row>
    <row r="80" spans="1:54" x14ac:dyDescent="0.2">
      <c r="A80" s="94" t="s">
        <v>510</v>
      </c>
      <c r="B80" s="90" t="s">
        <v>578</v>
      </c>
      <c r="C80" s="91" t="s">
        <v>446</v>
      </c>
      <c r="D80" s="92">
        <f t="shared" si="3"/>
        <v>9724</v>
      </c>
      <c r="E80" s="92" t="s">
        <v>1064</v>
      </c>
      <c r="F80" s="96">
        <f t="shared" si="4"/>
        <v>12</v>
      </c>
      <c r="G80" s="93">
        <v>1</v>
      </c>
      <c r="H80" s="93">
        <v>1</v>
      </c>
      <c r="I80" s="93">
        <v>1</v>
      </c>
      <c r="J80" s="93"/>
      <c r="K80" s="93">
        <v>1</v>
      </c>
      <c r="L80" s="93"/>
      <c r="M80" s="93"/>
      <c r="N80" s="93"/>
      <c r="O80" s="93">
        <v>2</v>
      </c>
      <c r="P80" s="93"/>
      <c r="Q80" s="93"/>
      <c r="R80" s="93"/>
      <c r="S80" s="93"/>
      <c r="T80" s="93">
        <v>2</v>
      </c>
      <c r="U80" s="93"/>
      <c r="V80" s="93">
        <f t="shared" si="5"/>
        <v>2</v>
      </c>
      <c r="W80" s="93"/>
      <c r="X80" s="93"/>
      <c r="Y80" s="93"/>
      <c r="Z80" s="93"/>
      <c r="AA80" s="93"/>
      <c r="AB80" s="93"/>
      <c r="AC80" s="93">
        <v>2</v>
      </c>
      <c r="AD80" s="93"/>
      <c r="AE80" s="93"/>
      <c r="AF80" s="93"/>
      <c r="AG80" s="93"/>
      <c r="AH80" s="93"/>
      <c r="AI80" s="93"/>
      <c r="AJ80" s="93"/>
      <c r="AK80" s="93"/>
      <c r="AL80" s="93"/>
      <c r="AM80" s="93"/>
      <c r="AN80" s="93"/>
      <c r="AO80" s="93"/>
      <c r="AP80" s="93"/>
      <c r="AQ80" s="93"/>
      <c r="AR80" s="93"/>
      <c r="AS80" s="93"/>
      <c r="AT80" s="93"/>
      <c r="AU80" s="93"/>
      <c r="AV80" s="94" t="s">
        <v>510</v>
      </c>
      <c r="AW80" s="90" t="s">
        <v>578</v>
      </c>
      <c r="AX80" s="32"/>
      <c r="AY80" s="32"/>
      <c r="AZ80" s="32"/>
      <c r="BA80" s="32"/>
      <c r="BB80" s="32"/>
    </row>
    <row r="81" spans="1:54" x14ac:dyDescent="0.2">
      <c r="A81" s="84" t="s">
        <v>510</v>
      </c>
      <c r="B81" s="85" t="s">
        <v>579</v>
      </c>
      <c r="C81" s="86" t="s">
        <v>1262</v>
      </c>
      <c r="D81" s="87">
        <f t="shared" si="3"/>
        <v>9754</v>
      </c>
      <c r="E81" s="87" t="s">
        <v>1064</v>
      </c>
      <c r="F81" s="95">
        <f t="shared" si="4"/>
        <v>12</v>
      </c>
      <c r="G81" s="88">
        <v>1</v>
      </c>
      <c r="H81" s="89">
        <v>1</v>
      </c>
      <c r="I81" s="88">
        <v>1</v>
      </c>
      <c r="J81" s="89"/>
      <c r="K81" s="88">
        <v>1</v>
      </c>
      <c r="L81" s="89"/>
      <c r="M81" s="88"/>
      <c r="N81" s="89"/>
      <c r="O81" s="88">
        <v>2</v>
      </c>
      <c r="P81" s="89"/>
      <c r="Q81" s="88"/>
      <c r="R81" s="89"/>
      <c r="S81" s="88"/>
      <c r="T81" s="89">
        <v>2</v>
      </c>
      <c r="U81" s="88"/>
      <c r="V81" s="89">
        <f t="shared" si="5"/>
        <v>2</v>
      </c>
      <c r="W81" s="88"/>
      <c r="X81" s="89"/>
      <c r="Y81" s="88">
        <v>2</v>
      </c>
      <c r="Z81" s="89"/>
      <c r="AA81" s="88"/>
      <c r="AB81" s="89"/>
      <c r="AC81" s="88"/>
      <c r="AD81" s="89"/>
      <c r="AE81" s="88"/>
      <c r="AF81" s="89"/>
      <c r="AG81" s="88"/>
      <c r="AH81" s="89"/>
      <c r="AI81" s="88"/>
      <c r="AJ81" s="89"/>
      <c r="AK81" s="88"/>
      <c r="AL81" s="89"/>
      <c r="AM81" s="88"/>
      <c r="AN81" s="89"/>
      <c r="AO81" s="88"/>
      <c r="AP81" s="89"/>
      <c r="AQ81" s="88"/>
      <c r="AR81" s="89"/>
      <c r="AS81" s="88"/>
      <c r="AT81" s="89"/>
      <c r="AU81" s="88"/>
      <c r="AV81" s="84" t="s">
        <v>510</v>
      </c>
      <c r="AW81" s="85" t="s">
        <v>579</v>
      </c>
      <c r="AX81" s="32"/>
      <c r="AY81" s="32"/>
      <c r="AZ81" s="32"/>
      <c r="BA81" s="32"/>
      <c r="BB81" s="32"/>
    </row>
    <row r="82" spans="1:54" x14ac:dyDescent="0.2">
      <c r="A82" s="94" t="s">
        <v>510</v>
      </c>
      <c r="B82" s="90" t="s">
        <v>580</v>
      </c>
      <c r="C82" s="91" t="s">
        <v>1263</v>
      </c>
      <c r="D82" s="92">
        <f t="shared" si="3"/>
        <v>10500</v>
      </c>
      <c r="E82" s="92" t="s">
        <v>1064</v>
      </c>
      <c r="F82" s="96">
        <f t="shared" si="4"/>
        <v>8</v>
      </c>
      <c r="G82" s="93">
        <v>1</v>
      </c>
      <c r="H82" s="93">
        <v>1</v>
      </c>
      <c r="I82" s="93">
        <v>1</v>
      </c>
      <c r="J82" s="93"/>
      <c r="K82" s="93">
        <v>1</v>
      </c>
      <c r="L82" s="93"/>
      <c r="M82" s="93"/>
      <c r="N82" s="93"/>
      <c r="O82" s="93">
        <v>2</v>
      </c>
      <c r="P82" s="93"/>
      <c r="Q82" s="93"/>
      <c r="R82" s="93"/>
      <c r="S82" s="93"/>
      <c r="T82" s="93"/>
      <c r="U82" s="93"/>
      <c r="V82" s="93">
        <f t="shared" si="5"/>
        <v>0</v>
      </c>
      <c r="W82" s="93"/>
      <c r="X82" s="93"/>
      <c r="Y82" s="93"/>
      <c r="Z82" s="93"/>
      <c r="AA82" s="93"/>
      <c r="AB82" s="93"/>
      <c r="AC82" s="93"/>
      <c r="AD82" s="93"/>
      <c r="AE82" s="93"/>
      <c r="AF82" s="93"/>
      <c r="AG82" s="93"/>
      <c r="AH82" s="93"/>
      <c r="AI82" s="93"/>
      <c r="AJ82" s="93"/>
      <c r="AK82" s="93"/>
      <c r="AL82" s="93"/>
      <c r="AM82" s="93"/>
      <c r="AN82" s="93"/>
      <c r="AO82" s="93"/>
      <c r="AP82" s="93"/>
      <c r="AQ82" s="93"/>
      <c r="AR82" s="93"/>
      <c r="AS82" s="93">
        <v>2</v>
      </c>
      <c r="AT82" s="93"/>
      <c r="AU82" s="93"/>
      <c r="AV82" s="94" t="s">
        <v>510</v>
      </c>
      <c r="AW82" s="90" t="s">
        <v>580</v>
      </c>
      <c r="AX82" s="32"/>
      <c r="AY82" s="32"/>
      <c r="AZ82" s="32"/>
      <c r="BA82" s="32"/>
      <c r="BB82" s="32"/>
    </row>
    <row r="83" spans="1:54" x14ac:dyDescent="0.2">
      <c r="A83" s="84" t="s">
        <v>510</v>
      </c>
      <c r="B83" s="85" t="s">
        <v>581</v>
      </c>
      <c r="C83" s="86" t="s">
        <v>417</v>
      </c>
      <c r="D83" s="87">
        <f t="shared" si="3"/>
        <v>10500</v>
      </c>
      <c r="E83" s="87" t="s">
        <v>1064</v>
      </c>
      <c r="F83" s="95">
        <f t="shared" si="4"/>
        <v>8</v>
      </c>
      <c r="G83" s="88">
        <v>1</v>
      </c>
      <c r="H83" s="89">
        <v>1</v>
      </c>
      <c r="I83" s="88">
        <v>1</v>
      </c>
      <c r="J83" s="89"/>
      <c r="K83" s="88">
        <v>1</v>
      </c>
      <c r="L83" s="89"/>
      <c r="M83" s="88"/>
      <c r="N83" s="89"/>
      <c r="O83" s="88">
        <v>2</v>
      </c>
      <c r="P83" s="89"/>
      <c r="Q83" s="88"/>
      <c r="R83" s="89"/>
      <c r="S83" s="88"/>
      <c r="T83" s="89"/>
      <c r="U83" s="88"/>
      <c r="V83" s="89">
        <f t="shared" si="5"/>
        <v>0</v>
      </c>
      <c r="W83" s="88"/>
      <c r="X83" s="89"/>
      <c r="Y83" s="88"/>
      <c r="Z83" s="89"/>
      <c r="AA83" s="88"/>
      <c r="AB83" s="89"/>
      <c r="AC83" s="88"/>
      <c r="AD83" s="89"/>
      <c r="AE83" s="88"/>
      <c r="AF83" s="89"/>
      <c r="AG83" s="88"/>
      <c r="AH83" s="89"/>
      <c r="AI83" s="88"/>
      <c r="AJ83" s="89"/>
      <c r="AK83" s="88"/>
      <c r="AL83" s="89"/>
      <c r="AM83" s="88"/>
      <c r="AN83" s="89"/>
      <c r="AO83" s="88">
        <v>2</v>
      </c>
      <c r="AP83" s="89"/>
      <c r="AQ83" s="88"/>
      <c r="AR83" s="89"/>
      <c r="AS83" s="88"/>
      <c r="AT83" s="89"/>
      <c r="AU83" s="88"/>
      <c r="AV83" s="84" t="s">
        <v>510</v>
      </c>
      <c r="AW83" s="85" t="s">
        <v>581</v>
      </c>
      <c r="AX83" s="32"/>
      <c r="AY83" s="32"/>
      <c r="AZ83" s="32"/>
      <c r="BA83" s="32"/>
      <c r="BB83" s="32"/>
    </row>
    <row r="84" spans="1:54" x14ac:dyDescent="0.2">
      <c r="A84" s="94" t="s">
        <v>510</v>
      </c>
      <c r="B84" s="90" t="s">
        <v>582</v>
      </c>
      <c r="C84" s="91" t="s">
        <v>418</v>
      </c>
      <c r="D84" s="92">
        <f t="shared" si="3"/>
        <v>11200</v>
      </c>
      <c r="E84" s="92" t="s">
        <v>1064</v>
      </c>
      <c r="F84" s="96">
        <f t="shared" si="4"/>
        <v>8</v>
      </c>
      <c r="G84" s="93">
        <v>1</v>
      </c>
      <c r="H84" s="93">
        <v>1</v>
      </c>
      <c r="I84" s="93">
        <v>1</v>
      </c>
      <c r="J84" s="93"/>
      <c r="K84" s="93">
        <v>1</v>
      </c>
      <c r="L84" s="93"/>
      <c r="M84" s="93"/>
      <c r="N84" s="93"/>
      <c r="O84" s="93">
        <v>2</v>
      </c>
      <c r="P84" s="93"/>
      <c r="Q84" s="93"/>
      <c r="R84" s="93"/>
      <c r="S84" s="93"/>
      <c r="T84" s="93"/>
      <c r="U84" s="93"/>
      <c r="V84" s="93">
        <f t="shared" si="5"/>
        <v>0</v>
      </c>
      <c r="W84" s="93"/>
      <c r="X84" s="93"/>
      <c r="Y84" s="93"/>
      <c r="Z84" s="93"/>
      <c r="AA84" s="93"/>
      <c r="AB84" s="93"/>
      <c r="AC84" s="93"/>
      <c r="AD84" s="93"/>
      <c r="AE84" s="93"/>
      <c r="AF84" s="93"/>
      <c r="AG84" s="93"/>
      <c r="AH84" s="93"/>
      <c r="AI84" s="93"/>
      <c r="AJ84" s="93"/>
      <c r="AK84" s="93">
        <v>2</v>
      </c>
      <c r="AL84" s="93"/>
      <c r="AM84" s="93"/>
      <c r="AN84" s="93"/>
      <c r="AO84" s="93"/>
      <c r="AP84" s="93"/>
      <c r="AQ84" s="93"/>
      <c r="AR84" s="93"/>
      <c r="AS84" s="93"/>
      <c r="AT84" s="93"/>
      <c r="AU84" s="93"/>
      <c r="AV84" s="94" t="s">
        <v>510</v>
      </c>
      <c r="AW84" s="90" t="s">
        <v>582</v>
      </c>
      <c r="AX84" s="32"/>
      <c r="AY84" s="32"/>
      <c r="AZ84" s="32"/>
      <c r="BA84" s="32"/>
      <c r="BB84" s="32"/>
    </row>
    <row r="85" spans="1:54" x14ac:dyDescent="0.2">
      <c r="A85" s="84" t="s">
        <v>510</v>
      </c>
      <c r="B85" s="85" t="s">
        <v>583</v>
      </c>
      <c r="C85" s="86" t="s">
        <v>419</v>
      </c>
      <c r="D85" s="87">
        <f t="shared" si="3"/>
        <v>11380</v>
      </c>
      <c r="E85" s="87" t="s">
        <v>1064</v>
      </c>
      <c r="F85" s="95">
        <f t="shared" si="4"/>
        <v>8</v>
      </c>
      <c r="G85" s="88">
        <v>1</v>
      </c>
      <c r="H85" s="89">
        <v>1</v>
      </c>
      <c r="I85" s="88">
        <v>1</v>
      </c>
      <c r="J85" s="89"/>
      <c r="K85" s="88">
        <v>1</v>
      </c>
      <c r="L85" s="89"/>
      <c r="M85" s="88"/>
      <c r="N85" s="89"/>
      <c r="O85" s="88">
        <v>2</v>
      </c>
      <c r="P85" s="89"/>
      <c r="Q85" s="88"/>
      <c r="R85" s="89"/>
      <c r="S85" s="88"/>
      <c r="T85" s="89"/>
      <c r="U85" s="88"/>
      <c r="V85" s="89">
        <f t="shared" si="5"/>
        <v>0</v>
      </c>
      <c r="W85" s="88"/>
      <c r="X85" s="89"/>
      <c r="Y85" s="88"/>
      <c r="Z85" s="89"/>
      <c r="AA85" s="88"/>
      <c r="AB85" s="89"/>
      <c r="AC85" s="88"/>
      <c r="AD85" s="89"/>
      <c r="AE85" s="88"/>
      <c r="AF85" s="89"/>
      <c r="AG85" s="88">
        <v>2</v>
      </c>
      <c r="AH85" s="89"/>
      <c r="AI85" s="88"/>
      <c r="AJ85" s="89"/>
      <c r="AK85" s="88"/>
      <c r="AL85" s="89"/>
      <c r="AM85" s="88"/>
      <c r="AN85" s="89"/>
      <c r="AO85" s="88"/>
      <c r="AP85" s="89"/>
      <c r="AQ85" s="88"/>
      <c r="AR85" s="89"/>
      <c r="AS85" s="88"/>
      <c r="AT85" s="89"/>
      <c r="AU85" s="88"/>
      <c r="AV85" s="84" t="s">
        <v>510</v>
      </c>
      <c r="AW85" s="85" t="s">
        <v>583</v>
      </c>
      <c r="AX85" s="32"/>
      <c r="AY85" s="32"/>
      <c r="AZ85" s="32"/>
      <c r="BA85" s="32"/>
      <c r="BB85" s="32"/>
    </row>
    <row r="86" spans="1:54" x14ac:dyDescent="0.2">
      <c r="A86" s="94" t="s">
        <v>510</v>
      </c>
      <c r="B86" s="90" t="s">
        <v>584</v>
      </c>
      <c r="C86" s="91" t="s">
        <v>420</v>
      </c>
      <c r="D86" s="92">
        <f t="shared" si="3"/>
        <v>8476</v>
      </c>
      <c r="E86" s="92" t="s">
        <v>1064</v>
      </c>
      <c r="F86" s="96">
        <f t="shared" si="4"/>
        <v>7</v>
      </c>
      <c r="G86" s="93">
        <v>1</v>
      </c>
      <c r="H86" s="93">
        <v>1</v>
      </c>
      <c r="I86" s="93">
        <v>1</v>
      </c>
      <c r="J86" s="93">
        <v>1</v>
      </c>
      <c r="K86" s="93"/>
      <c r="L86" s="93"/>
      <c r="M86" s="93"/>
      <c r="N86" s="93"/>
      <c r="O86" s="93"/>
      <c r="P86" s="93"/>
      <c r="Q86" s="93">
        <v>1</v>
      </c>
      <c r="R86" s="93"/>
      <c r="S86" s="93"/>
      <c r="T86" s="93">
        <v>2</v>
      </c>
      <c r="U86" s="93"/>
      <c r="V86" s="93">
        <f t="shared" si="5"/>
        <v>0</v>
      </c>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4" t="s">
        <v>510</v>
      </c>
      <c r="AW86" s="90" t="s">
        <v>584</v>
      </c>
      <c r="AX86" s="32"/>
      <c r="AY86" s="32"/>
      <c r="AZ86" s="32"/>
      <c r="BA86" s="32"/>
      <c r="BB86" s="32"/>
    </row>
    <row r="87" spans="1:54" x14ac:dyDescent="0.2">
      <c r="A87" s="84" t="s">
        <v>510</v>
      </c>
      <c r="B87" s="85" t="s">
        <v>585</v>
      </c>
      <c r="C87" s="86" t="s">
        <v>421</v>
      </c>
      <c r="D87" s="87">
        <f t="shared" si="3"/>
        <v>8886</v>
      </c>
      <c r="E87" s="87" t="s">
        <v>1064</v>
      </c>
      <c r="F87" s="95">
        <f t="shared" si="4"/>
        <v>8</v>
      </c>
      <c r="G87" s="88">
        <v>1</v>
      </c>
      <c r="H87" s="89">
        <v>1</v>
      </c>
      <c r="I87" s="88">
        <v>1</v>
      </c>
      <c r="J87" s="89">
        <v>1</v>
      </c>
      <c r="K87" s="88"/>
      <c r="L87" s="89"/>
      <c r="M87" s="88"/>
      <c r="N87" s="89"/>
      <c r="O87" s="88"/>
      <c r="P87" s="89"/>
      <c r="Q87" s="88">
        <v>1</v>
      </c>
      <c r="R87" s="89"/>
      <c r="S87" s="88"/>
      <c r="T87" s="89">
        <v>2</v>
      </c>
      <c r="U87" s="88"/>
      <c r="V87" s="89">
        <f t="shared" si="5"/>
        <v>0</v>
      </c>
      <c r="W87" s="88"/>
      <c r="X87" s="89"/>
      <c r="Y87" s="88"/>
      <c r="Z87" s="89"/>
      <c r="AA87" s="88">
        <v>1</v>
      </c>
      <c r="AB87" s="89"/>
      <c r="AC87" s="88"/>
      <c r="AD87" s="89"/>
      <c r="AE87" s="88"/>
      <c r="AF87" s="89"/>
      <c r="AG87" s="88"/>
      <c r="AH87" s="89"/>
      <c r="AI87" s="88"/>
      <c r="AJ87" s="89"/>
      <c r="AK87" s="88"/>
      <c r="AL87" s="89"/>
      <c r="AM87" s="88"/>
      <c r="AN87" s="89"/>
      <c r="AO87" s="88"/>
      <c r="AP87" s="89"/>
      <c r="AQ87" s="88"/>
      <c r="AR87" s="89"/>
      <c r="AS87" s="88"/>
      <c r="AT87" s="89"/>
      <c r="AU87" s="88"/>
      <c r="AV87" s="84" t="s">
        <v>510</v>
      </c>
      <c r="AW87" s="85" t="s">
        <v>585</v>
      </c>
      <c r="AX87" s="32"/>
      <c r="AY87" s="32"/>
      <c r="AZ87" s="32"/>
      <c r="BA87" s="32"/>
      <c r="BB87" s="32"/>
    </row>
    <row r="88" spans="1:54" x14ac:dyDescent="0.2">
      <c r="A88" s="94" t="s">
        <v>510</v>
      </c>
      <c r="B88" s="90" t="s">
        <v>586</v>
      </c>
      <c r="C88" s="91" t="s">
        <v>422</v>
      </c>
      <c r="D88" s="92">
        <f t="shared" si="3"/>
        <v>8886</v>
      </c>
      <c r="E88" s="92" t="s">
        <v>1064</v>
      </c>
      <c r="F88" s="96">
        <f t="shared" si="4"/>
        <v>8</v>
      </c>
      <c r="G88" s="93">
        <v>1</v>
      </c>
      <c r="H88" s="93">
        <v>1</v>
      </c>
      <c r="I88" s="93">
        <v>1</v>
      </c>
      <c r="J88" s="93">
        <v>1</v>
      </c>
      <c r="K88" s="93"/>
      <c r="L88" s="93"/>
      <c r="M88" s="93"/>
      <c r="N88" s="93"/>
      <c r="O88" s="93"/>
      <c r="P88" s="93"/>
      <c r="Q88" s="93">
        <v>1</v>
      </c>
      <c r="R88" s="93"/>
      <c r="S88" s="93"/>
      <c r="T88" s="93">
        <v>2</v>
      </c>
      <c r="U88" s="93"/>
      <c r="V88" s="93">
        <f t="shared" si="5"/>
        <v>0</v>
      </c>
      <c r="W88" s="93"/>
      <c r="X88" s="93"/>
      <c r="Y88" s="93"/>
      <c r="Z88" s="93"/>
      <c r="AA88" s="93">
        <v>1</v>
      </c>
      <c r="AB88" s="93"/>
      <c r="AC88" s="93"/>
      <c r="AD88" s="93"/>
      <c r="AE88" s="93"/>
      <c r="AF88" s="93"/>
      <c r="AG88" s="93"/>
      <c r="AH88" s="93"/>
      <c r="AI88" s="93"/>
      <c r="AJ88" s="93"/>
      <c r="AK88" s="93"/>
      <c r="AL88" s="93"/>
      <c r="AM88" s="93"/>
      <c r="AN88" s="93"/>
      <c r="AO88" s="93"/>
      <c r="AP88" s="93"/>
      <c r="AQ88" s="93"/>
      <c r="AR88" s="93"/>
      <c r="AS88" s="93"/>
      <c r="AT88" s="93"/>
      <c r="AU88" s="93"/>
      <c r="AV88" s="94" t="s">
        <v>510</v>
      </c>
      <c r="AW88" s="90" t="s">
        <v>586</v>
      </c>
      <c r="AX88" s="32"/>
      <c r="AY88" s="32"/>
      <c r="AZ88" s="32"/>
      <c r="BA88" s="32"/>
      <c r="BB88" s="32"/>
    </row>
    <row r="89" spans="1:54" x14ac:dyDescent="0.2">
      <c r="A89" s="84" t="s">
        <v>510</v>
      </c>
      <c r="B89" s="85" t="s">
        <v>587</v>
      </c>
      <c r="C89" s="86" t="s">
        <v>423</v>
      </c>
      <c r="D89" s="87">
        <f t="shared" si="3"/>
        <v>9450</v>
      </c>
      <c r="E89" s="87" t="s">
        <v>1064</v>
      </c>
      <c r="F89" s="95">
        <f t="shared" si="4"/>
        <v>6</v>
      </c>
      <c r="G89" s="88">
        <v>1</v>
      </c>
      <c r="H89" s="89">
        <v>1</v>
      </c>
      <c r="I89" s="88">
        <v>1</v>
      </c>
      <c r="J89" s="89">
        <v>1</v>
      </c>
      <c r="K89" s="88"/>
      <c r="L89" s="89"/>
      <c r="M89" s="88"/>
      <c r="N89" s="89"/>
      <c r="O89" s="88"/>
      <c r="P89" s="89"/>
      <c r="Q89" s="88">
        <v>1</v>
      </c>
      <c r="R89" s="89"/>
      <c r="S89" s="88"/>
      <c r="T89" s="89"/>
      <c r="U89" s="88"/>
      <c r="V89" s="89">
        <f t="shared" si="5"/>
        <v>0</v>
      </c>
      <c r="W89" s="88"/>
      <c r="X89" s="89"/>
      <c r="Y89" s="88"/>
      <c r="Z89" s="89"/>
      <c r="AA89" s="88"/>
      <c r="AB89" s="89"/>
      <c r="AC89" s="88"/>
      <c r="AD89" s="89"/>
      <c r="AE89" s="88"/>
      <c r="AF89" s="89"/>
      <c r="AG89" s="88"/>
      <c r="AH89" s="89"/>
      <c r="AI89" s="88"/>
      <c r="AJ89" s="89"/>
      <c r="AK89" s="88"/>
      <c r="AL89" s="89"/>
      <c r="AM89" s="88"/>
      <c r="AN89" s="89"/>
      <c r="AO89" s="88"/>
      <c r="AP89" s="89"/>
      <c r="AQ89" s="88">
        <v>1</v>
      </c>
      <c r="AR89" s="89"/>
      <c r="AS89" s="88"/>
      <c r="AT89" s="89"/>
      <c r="AU89" s="88"/>
      <c r="AV89" s="84" t="s">
        <v>510</v>
      </c>
      <c r="AW89" s="85" t="s">
        <v>587</v>
      </c>
      <c r="AX89" s="32"/>
      <c r="AY89" s="32"/>
      <c r="AZ89" s="32"/>
      <c r="BA89" s="32"/>
      <c r="BB89" s="32"/>
    </row>
    <row r="90" spans="1:54" x14ac:dyDescent="0.2">
      <c r="A90" s="94" t="s">
        <v>510</v>
      </c>
      <c r="B90" s="90" t="s">
        <v>588</v>
      </c>
      <c r="C90" s="91" t="s">
        <v>424</v>
      </c>
      <c r="D90" s="92">
        <f t="shared" si="3"/>
        <v>9450</v>
      </c>
      <c r="E90" s="92" t="s">
        <v>1064</v>
      </c>
      <c r="F90" s="96">
        <f t="shared" si="4"/>
        <v>6</v>
      </c>
      <c r="G90" s="93">
        <v>1</v>
      </c>
      <c r="H90" s="93">
        <v>1</v>
      </c>
      <c r="I90" s="93">
        <v>1</v>
      </c>
      <c r="J90" s="93">
        <v>1</v>
      </c>
      <c r="K90" s="93"/>
      <c r="L90" s="93"/>
      <c r="M90" s="93"/>
      <c r="N90" s="93"/>
      <c r="O90" s="93"/>
      <c r="P90" s="93"/>
      <c r="Q90" s="93">
        <v>1</v>
      </c>
      <c r="R90" s="93"/>
      <c r="S90" s="93"/>
      <c r="T90" s="93"/>
      <c r="U90" s="93"/>
      <c r="V90" s="93">
        <f t="shared" si="5"/>
        <v>0</v>
      </c>
      <c r="W90" s="93"/>
      <c r="X90" s="93"/>
      <c r="Y90" s="93"/>
      <c r="Z90" s="93"/>
      <c r="AA90" s="93"/>
      <c r="AB90" s="93"/>
      <c r="AC90" s="93"/>
      <c r="AD90" s="93"/>
      <c r="AE90" s="93"/>
      <c r="AF90" s="93"/>
      <c r="AG90" s="93"/>
      <c r="AH90" s="93"/>
      <c r="AI90" s="93"/>
      <c r="AJ90" s="93"/>
      <c r="AK90" s="93"/>
      <c r="AL90" s="93"/>
      <c r="AM90" s="93"/>
      <c r="AN90" s="93"/>
      <c r="AO90" s="93"/>
      <c r="AP90" s="93"/>
      <c r="AQ90" s="93">
        <v>1</v>
      </c>
      <c r="AR90" s="93"/>
      <c r="AS90" s="93"/>
      <c r="AT90" s="93"/>
      <c r="AU90" s="93"/>
      <c r="AV90" s="94" t="s">
        <v>510</v>
      </c>
      <c r="AW90" s="90" t="s">
        <v>588</v>
      </c>
      <c r="AX90" s="32"/>
      <c r="AY90" s="32"/>
      <c r="AZ90" s="32"/>
      <c r="BA90" s="32"/>
      <c r="BB90" s="32"/>
    </row>
    <row r="91" spans="1:54" x14ac:dyDescent="0.2">
      <c r="A91" s="84" t="s">
        <v>510</v>
      </c>
      <c r="B91" s="85" t="s">
        <v>589</v>
      </c>
      <c r="C91" s="86" t="s">
        <v>425</v>
      </c>
      <c r="D91" s="87">
        <f t="shared" si="3"/>
        <v>10020</v>
      </c>
      <c r="E91" s="87" t="s">
        <v>1064</v>
      </c>
      <c r="F91" s="95">
        <f t="shared" si="4"/>
        <v>6</v>
      </c>
      <c r="G91" s="88">
        <v>1</v>
      </c>
      <c r="H91" s="89">
        <v>1</v>
      </c>
      <c r="I91" s="88">
        <v>1</v>
      </c>
      <c r="J91" s="89">
        <v>1</v>
      </c>
      <c r="K91" s="88"/>
      <c r="L91" s="89"/>
      <c r="M91" s="88"/>
      <c r="N91" s="89"/>
      <c r="O91" s="88"/>
      <c r="P91" s="89"/>
      <c r="Q91" s="88">
        <v>1</v>
      </c>
      <c r="R91" s="89"/>
      <c r="S91" s="88"/>
      <c r="T91" s="89"/>
      <c r="U91" s="88"/>
      <c r="V91" s="89">
        <f t="shared" si="5"/>
        <v>0</v>
      </c>
      <c r="W91" s="88"/>
      <c r="X91" s="89"/>
      <c r="Y91" s="88"/>
      <c r="Z91" s="89"/>
      <c r="AA91" s="88"/>
      <c r="AB91" s="89"/>
      <c r="AC91" s="88"/>
      <c r="AD91" s="89"/>
      <c r="AE91" s="88"/>
      <c r="AF91" s="89"/>
      <c r="AG91" s="88"/>
      <c r="AH91" s="89"/>
      <c r="AI91" s="88">
        <v>1</v>
      </c>
      <c r="AJ91" s="89"/>
      <c r="AK91" s="88"/>
      <c r="AL91" s="89"/>
      <c r="AM91" s="88"/>
      <c r="AN91" s="89"/>
      <c r="AO91" s="88"/>
      <c r="AP91" s="89"/>
      <c r="AQ91" s="88"/>
      <c r="AR91" s="89"/>
      <c r="AS91" s="88"/>
      <c r="AT91" s="89"/>
      <c r="AU91" s="88"/>
      <c r="AV91" s="84" t="s">
        <v>510</v>
      </c>
      <c r="AW91" s="85" t="s">
        <v>589</v>
      </c>
      <c r="AX91" s="32"/>
      <c r="AY91" s="32"/>
      <c r="AZ91" s="32"/>
      <c r="BA91" s="32"/>
      <c r="BB91" s="32"/>
    </row>
    <row r="92" spans="1:54" x14ac:dyDescent="0.2">
      <c r="A92" s="94" t="s">
        <v>510</v>
      </c>
      <c r="B92" s="90" t="s">
        <v>590</v>
      </c>
      <c r="C92" s="91" t="s">
        <v>426</v>
      </c>
      <c r="D92" s="92">
        <f t="shared" si="3"/>
        <v>10020</v>
      </c>
      <c r="E92" s="92" t="s">
        <v>1064</v>
      </c>
      <c r="F92" s="96">
        <f t="shared" si="4"/>
        <v>6</v>
      </c>
      <c r="G92" s="93">
        <v>1</v>
      </c>
      <c r="H92" s="93">
        <v>1</v>
      </c>
      <c r="I92" s="93">
        <v>1</v>
      </c>
      <c r="J92" s="93">
        <v>1</v>
      </c>
      <c r="K92" s="93"/>
      <c r="L92" s="93"/>
      <c r="M92" s="93"/>
      <c r="N92" s="93"/>
      <c r="O92" s="93"/>
      <c r="P92" s="93"/>
      <c r="Q92" s="93">
        <v>1</v>
      </c>
      <c r="R92" s="93"/>
      <c r="S92" s="93"/>
      <c r="T92" s="93"/>
      <c r="U92" s="93"/>
      <c r="V92" s="93">
        <f t="shared" si="5"/>
        <v>0</v>
      </c>
      <c r="W92" s="93"/>
      <c r="X92" s="93"/>
      <c r="Y92" s="93"/>
      <c r="Z92" s="93"/>
      <c r="AA92" s="93"/>
      <c r="AB92" s="93"/>
      <c r="AC92" s="93"/>
      <c r="AD92" s="93"/>
      <c r="AE92" s="93"/>
      <c r="AF92" s="93"/>
      <c r="AG92" s="93"/>
      <c r="AH92" s="93"/>
      <c r="AI92" s="93">
        <v>1</v>
      </c>
      <c r="AJ92" s="93"/>
      <c r="AK92" s="93"/>
      <c r="AL92" s="93"/>
      <c r="AM92" s="93"/>
      <c r="AN92" s="93"/>
      <c r="AO92" s="93"/>
      <c r="AP92" s="93"/>
      <c r="AQ92" s="93"/>
      <c r="AR92" s="93"/>
      <c r="AS92" s="93"/>
      <c r="AT92" s="93"/>
      <c r="AU92" s="93"/>
      <c r="AV92" s="94" t="s">
        <v>510</v>
      </c>
      <c r="AW92" s="90" t="s">
        <v>590</v>
      </c>
      <c r="AX92" s="32"/>
      <c r="AY92" s="32"/>
      <c r="AZ92" s="32"/>
      <c r="BA92" s="32"/>
      <c r="BB92" s="32"/>
    </row>
    <row r="93" spans="1:54" x14ac:dyDescent="0.2">
      <c r="A93" s="84" t="s">
        <v>510</v>
      </c>
      <c r="B93" s="85" t="s">
        <v>591</v>
      </c>
      <c r="C93" s="86" t="s">
        <v>427</v>
      </c>
      <c r="D93" s="87">
        <f t="shared" si="3"/>
        <v>9084</v>
      </c>
      <c r="E93" s="87" t="s">
        <v>1064</v>
      </c>
      <c r="F93" s="95">
        <f t="shared" si="4"/>
        <v>10</v>
      </c>
      <c r="G93" s="88">
        <v>1</v>
      </c>
      <c r="H93" s="89"/>
      <c r="I93" s="88">
        <v>2</v>
      </c>
      <c r="J93" s="89"/>
      <c r="K93" s="88">
        <v>1</v>
      </c>
      <c r="L93" s="89"/>
      <c r="M93" s="88"/>
      <c r="N93" s="89"/>
      <c r="O93" s="88">
        <v>2</v>
      </c>
      <c r="P93" s="89"/>
      <c r="Q93" s="88"/>
      <c r="R93" s="89"/>
      <c r="S93" s="88"/>
      <c r="T93" s="89">
        <v>2</v>
      </c>
      <c r="U93" s="88"/>
      <c r="V93" s="89">
        <f t="shared" si="5"/>
        <v>2</v>
      </c>
      <c r="W93" s="88"/>
      <c r="X93" s="89"/>
      <c r="Y93" s="88"/>
      <c r="Z93" s="89"/>
      <c r="AA93" s="88"/>
      <c r="AB93" s="89"/>
      <c r="AC93" s="88"/>
      <c r="AD93" s="89"/>
      <c r="AE93" s="88"/>
      <c r="AF93" s="89"/>
      <c r="AG93" s="88"/>
      <c r="AH93" s="89"/>
      <c r="AI93" s="88"/>
      <c r="AJ93" s="89"/>
      <c r="AK93" s="88"/>
      <c r="AL93" s="89"/>
      <c r="AM93" s="88"/>
      <c r="AN93" s="89"/>
      <c r="AO93" s="88"/>
      <c r="AP93" s="89"/>
      <c r="AQ93" s="88"/>
      <c r="AR93" s="89"/>
      <c r="AS93" s="88"/>
      <c r="AT93" s="89"/>
      <c r="AU93" s="88"/>
      <c r="AV93" s="84" t="s">
        <v>510</v>
      </c>
      <c r="AW93" s="85" t="s">
        <v>591</v>
      </c>
      <c r="AX93" s="32"/>
      <c r="AY93" s="32"/>
      <c r="AZ93" s="32"/>
      <c r="BA93" s="32"/>
      <c r="BB93" s="32"/>
    </row>
    <row r="94" spans="1:54" x14ac:dyDescent="0.2">
      <c r="A94" s="94" t="s">
        <v>510</v>
      </c>
      <c r="B94" s="90" t="s">
        <v>592</v>
      </c>
      <c r="C94" s="91" t="s">
        <v>428</v>
      </c>
      <c r="D94" s="92">
        <f t="shared" si="3"/>
        <v>5525</v>
      </c>
      <c r="E94" s="92" t="s">
        <v>1064</v>
      </c>
      <c r="F94" s="96">
        <f t="shared" si="4"/>
        <v>5</v>
      </c>
      <c r="G94" s="93"/>
      <c r="H94" s="93"/>
      <c r="I94" s="93">
        <v>1</v>
      </c>
      <c r="J94" s="93">
        <v>1</v>
      </c>
      <c r="K94" s="93">
        <v>1</v>
      </c>
      <c r="L94" s="93"/>
      <c r="M94" s="93"/>
      <c r="N94" s="93"/>
      <c r="O94" s="93"/>
      <c r="P94" s="93">
        <v>1</v>
      </c>
      <c r="Q94" s="93"/>
      <c r="R94" s="93"/>
      <c r="S94" s="93"/>
      <c r="T94" s="93"/>
      <c r="U94" s="93">
        <v>1</v>
      </c>
      <c r="V94" s="93">
        <f t="shared" si="5"/>
        <v>0</v>
      </c>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4" t="s">
        <v>510</v>
      </c>
      <c r="AW94" s="90" t="s">
        <v>592</v>
      </c>
      <c r="AX94" s="32"/>
      <c r="AY94" s="32"/>
      <c r="AZ94" s="32"/>
      <c r="BA94" s="32"/>
      <c r="BB94" s="32"/>
    </row>
    <row r="95" spans="1:54" x14ac:dyDescent="0.2">
      <c r="A95" s="84" t="s">
        <v>510</v>
      </c>
      <c r="B95" s="85" t="s">
        <v>593</v>
      </c>
      <c r="C95" s="86" t="s">
        <v>429</v>
      </c>
      <c r="D95" s="87">
        <f t="shared" si="3"/>
        <v>9824</v>
      </c>
      <c r="E95" s="87" t="s">
        <v>1064</v>
      </c>
      <c r="F95" s="95">
        <f t="shared" si="4"/>
        <v>12</v>
      </c>
      <c r="G95" s="88">
        <v>1</v>
      </c>
      <c r="H95" s="89"/>
      <c r="I95" s="88">
        <v>2</v>
      </c>
      <c r="J95" s="89"/>
      <c r="K95" s="88">
        <v>1</v>
      </c>
      <c r="L95" s="89"/>
      <c r="M95" s="88"/>
      <c r="N95" s="89"/>
      <c r="O95" s="88">
        <v>2</v>
      </c>
      <c r="P95" s="89"/>
      <c r="Q95" s="88"/>
      <c r="R95" s="89"/>
      <c r="S95" s="88"/>
      <c r="T95" s="89">
        <v>2</v>
      </c>
      <c r="U95" s="88"/>
      <c r="V95" s="89">
        <f t="shared" si="5"/>
        <v>2</v>
      </c>
      <c r="W95" s="88"/>
      <c r="X95" s="89"/>
      <c r="Y95" s="88"/>
      <c r="Z95" s="89"/>
      <c r="AA95" s="88"/>
      <c r="AB95" s="89"/>
      <c r="AC95" s="88">
        <v>2</v>
      </c>
      <c r="AD95" s="89"/>
      <c r="AE95" s="88"/>
      <c r="AF95" s="89"/>
      <c r="AG95" s="88"/>
      <c r="AH95" s="89"/>
      <c r="AI95" s="88"/>
      <c r="AJ95" s="89"/>
      <c r="AK95" s="88"/>
      <c r="AL95" s="89"/>
      <c r="AM95" s="88"/>
      <c r="AN95" s="89"/>
      <c r="AO95" s="88"/>
      <c r="AP95" s="89"/>
      <c r="AQ95" s="88"/>
      <c r="AR95" s="89"/>
      <c r="AS95" s="88"/>
      <c r="AT95" s="89"/>
      <c r="AU95" s="88"/>
      <c r="AV95" s="84" t="s">
        <v>510</v>
      </c>
      <c r="AW95" s="85" t="s">
        <v>593</v>
      </c>
      <c r="AX95" s="32"/>
      <c r="AY95" s="32"/>
      <c r="AZ95" s="32"/>
      <c r="BA95" s="32"/>
      <c r="BB95" s="32"/>
    </row>
    <row r="96" spans="1:54" x14ac:dyDescent="0.2">
      <c r="A96" s="94" t="s">
        <v>510</v>
      </c>
      <c r="B96" s="90" t="s">
        <v>594</v>
      </c>
      <c r="C96" s="91" t="s">
        <v>430</v>
      </c>
      <c r="D96" s="92">
        <f t="shared" si="3"/>
        <v>9854</v>
      </c>
      <c r="E96" s="92" t="s">
        <v>1064</v>
      </c>
      <c r="F96" s="96">
        <f t="shared" si="4"/>
        <v>12</v>
      </c>
      <c r="G96" s="93">
        <v>1</v>
      </c>
      <c r="H96" s="93"/>
      <c r="I96" s="93">
        <v>2</v>
      </c>
      <c r="J96" s="93"/>
      <c r="K96" s="93">
        <v>1</v>
      </c>
      <c r="L96" s="93"/>
      <c r="M96" s="93"/>
      <c r="N96" s="93"/>
      <c r="O96" s="93">
        <v>2</v>
      </c>
      <c r="P96" s="93"/>
      <c r="Q96" s="93"/>
      <c r="R96" s="93"/>
      <c r="S96" s="93"/>
      <c r="T96" s="93">
        <v>2</v>
      </c>
      <c r="U96" s="93"/>
      <c r="V96" s="93">
        <f t="shared" si="5"/>
        <v>2</v>
      </c>
      <c r="W96" s="93"/>
      <c r="X96" s="93"/>
      <c r="Y96" s="93">
        <v>2</v>
      </c>
      <c r="Z96" s="93"/>
      <c r="AA96" s="93"/>
      <c r="AB96" s="93"/>
      <c r="AC96" s="93"/>
      <c r="AD96" s="93"/>
      <c r="AE96" s="93"/>
      <c r="AF96" s="93"/>
      <c r="AG96" s="93"/>
      <c r="AH96" s="93"/>
      <c r="AI96" s="93"/>
      <c r="AJ96" s="93"/>
      <c r="AK96" s="93"/>
      <c r="AL96" s="93"/>
      <c r="AM96" s="93"/>
      <c r="AN96" s="93"/>
      <c r="AO96" s="93"/>
      <c r="AP96" s="93"/>
      <c r="AQ96" s="93"/>
      <c r="AR96" s="93"/>
      <c r="AS96" s="93"/>
      <c r="AT96" s="93"/>
      <c r="AU96" s="93"/>
      <c r="AV96" s="94" t="s">
        <v>510</v>
      </c>
      <c r="AW96" s="90" t="s">
        <v>594</v>
      </c>
      <c r="AX96" s="32"/>
      <c r="AY96" s="32"/>
      <c r="AZ96" s="32"/>
      <c r="BA96" s="32"/>
      <c r="BB96" s="32"/>
    </row>
    <row r="97" spans="1:54" x14ac:dyDescent="0.2">
      <c r="A97" s="84" t="s">
        <v>510</v>
      </c>
      <c r="B97" s="85" t="s">
        <v>595</v>
      </c>
      <c r="C97" s="86" t="s">
        <v>431</v>
      </c>
      <c r="D97" s="87">
        <f t="shared" si="3"/>
        <v>10600</v>
      </c>
      <c r="E97" s="87" t="s">
        <v>1064</v>
      </c>
      <c r="F97" s="95">
        <f t="shared" si="4"/>
        <v>8</v>
      </c>
      <c r="G97" s="88">
        <v>1</v>
      </c>
      <c r="H97" s="89"/>
      <c r="I97" s="88">
        <v>2</v>
      </c>
      <c r="J97" s="89"/>
      <c r="K97" s="88">
        <v>1</v>
      </c>
      <c r="L97" s="89"/>
      <c r="M97" s="88"/>
      <c r="N97" s="89"/>
      <c r="O97" s="88">
        <v>2</v>
      </c>
      <c r="P97" s="89"/>
      <c r="Q97" s="88"/>
      <c r="R97" s="89"/>
      <c r="S97" s="88"/>
      <c r="T97" s="89"/>
      <c r="U97" s="88"/>
      <c r="V97" s="89">
        <f t="shared" si="5"/>
        <v>0</v>
      </c>
      <c r="W97" s="88"/>
      <c r="X97" s="89"/>
      <c r="Y97" s="88"/>
      <c r="Z97" s="89"/>
      <c r="AA97" s="88"/>
      <c r="AB97" s="89"/>
      <c r="AC97" s="88"/>
      <c r="AD97" s="89"/>
      <c r="AE97" s="88"/>
      <c r="AF97" s="89"/>
      <c r="AG97" s="88"/>
      <c r="AH97" s="89"/>
      <c r="AI97" s="88"/>
      <c r="AJ97" s="89"/>
      <c r="AK97" s="88"/>
      <c r="AL97" s="89"/>
      <c r="AM97" s="88"/>
      <c r="AN97" s="89"/>
      <c r="AO97" s="88"/>
      <c r="AP97" s="89"/>
      <c r="AQ97" s="88"/>
      <c r="AR97" s="89"/>
      <c r="AS97" s="88">
        <v>2</v>
      </c>
      <c r="AT97" s="89"/>
      <c r="AU97" s="88"/>
      <c r="AV97" s="84" t="s">
        <v>510</v>
      </c>
      <c r="AW97" s="85" t="s">
        <v>595</v>
      </c>
      <c r="AX97" s="32"/>
      <c r="AY97" s="32"/>
      <c r="AZ97" s="32"/>
      <c r="BA97" s="32"/>
      <c r="BB97" s="32"/>
    </row>
    <row r="98" spans="1:54" x14ac:dyDescent="0.2">
      <c r="A98" s="94" t="s">
        <v>510</v>
      </c>
      <c r="B98" s="90" t="s">
        <v>596</v>
      </c>
      <c r="C98" s="91" t="s">
        <v>432</v>
      </c>
      <c r="D98" s="92">
        <f t="shared" si="3"/>
        <v>10600</v>
      </c>
      <c r="E98" s="92" t="s">
        <v>1064</v>
      </c>
      <c r="F98" s="96">
        <f t="shared" si="4"/>
        <v>8</v>
      </c>
      <c r="G98" s="93">
        <v>1</v>
      </c>
      <c r="H98" s="93"/>
      <c r="I98" s="93">
        <v>2</v>
      </c>
      <c r="J98" s="93"/>
      <c r="K98" s="93">
        <v>1</v>
      </c>
      <c r="L98" s="93"/>
      <c r="M98" s="93"/>
      <c r="N98" s="93"/>
      <c r="O98" s="93">
        <v>2</v>
      </c>
      <c r="P98" s="93"/>
      <c r="Q98" s="93"/>
      <c r="R98" s="93"/>
      <c r="S98" s="93"/>
      <c r="T98" s="93"/>
      <c r="U98" s="93"/>
      <c r="V98" s="93">
        <f t="shared" si="5"/>
        <v>0</v>
      </c>
      <c r="W98" s="93"/>
      <c r="X98" s="93"/>
      <c r="Y98" s="93"/>
      <c r="Z98" s="93"/>
      <c r="AA98" s="93"/>
      <c r="AB98" s="93"/>
      <c r="AC98" s="93"/>
      <c r="AD98" s="93"/>
      <c r="AE98" s="93"/>
      <c r="AF98" s="93"/>
      <c r="AG98" s="93"/>
      <c r="AH98" s="93"/>
      <c r="AI98" s="93"/>
      <c r="AJ98" s="93"/>
      <c r="AK98" s="93"/>
      <c r="AL98" s="93"/>
      <c r="AM98" s="93"/>
      <c r="AN98" s="93"/>
      <c r="AO98" s="93">
        <v>2</v>
      </c>
      <c r="AP98" s="93"/>
      <c r="AQ98" s="93"/>
      <c r="AR98" s="93"/>
      <c r="AS98" s="93"/>
      <c r="AT98" s="93"/>
      <c r="AU98" s="93"/>
      <c r="AV98" s="94" t="s">
        <v>510</v>
      </c>
      <c r="AW98" s="90" t="s">
        <v>596</v>
      </c>
      <c r="AX98" s="32"/>
      <c r="AY98" s="32"/>
      <c r="AZ98" s="32"/>
      <c r="BA98" s="32"/>
      <c r="BB98" s="32"/>
    </row>
    <row r="99" spans="1:54" x14ac:dyDescent="0.2">
      <c r="A99" s="84" t="s">
        <v>510</v>
      </c>
      <c r="B99" s="85" t="s">
        <v>597</v>
      </c>
      <c r="C99" s="86" t="s">
        <v>433</v>
      </c>
      <c r="D99" s="87">
        <f t="shared" si="3"/>
        <v>11300</v>
      </c>
      <c r="E99" s="87" t="s">
        <v>1064</v>
      </c>
      <c r="F99" s="95">
        <f t="shared" si="4"/>
        <v>8</v>
      </c>
      <c r="G99" s="88">
        <v>1</v>
      </c>
      <c r="H99" s="89"/>
      <c r="I99" s="88">
        <v>2</v>
      </c>
      <c r="J99" s="89"/>
      <c r="K99" s="88">
        <v>1</v>
      </c>
      <c r="L99" s="89"/>
      <c r="M99" s="88"/>
      <c r="N99" s="89"/>
      <c r="O99" s="88">
        <v>2</v>
      </c>
      <c r="P99" s="89"/>
      <c r="Q99" s="88"/>
      <c r="R99" s="89"/>
      <c r="S99" s="88"/>
      <c r="T99" s="89"/>
      <c r="U99" s="88"/>
      <c r="V99" s="89">
        <f t="shared" si="5"/>
        <v>0</v>
      </c>
      <c r="W99" s="88"/>
      <c r="X99" s="89"/>
      <c r="Y99" s="88"/>
      <c r="Z99" s="89"/>
      <c r="AA99" s="88"/>
      <c r="AB99" s="89"/>
      <c r="AC99" s="88"/>
      <c r="AD99" s="89"/>
      <c r="AE99" s="88"/>
      <c r="AF99" s="89"/>
      <c r="AG99" s="88"/>
      <c r="AH99" s="89"/>
      <c r="AI99" s="88"/>
      <c r="AJ99" s="89"/>
      <c r="AK99" s="88">
        <v>2</v>
      </c>
      <c r="AL99" s="89"/>
      <c r="AM99" s="88"/>
      <c r="AN99" s="89"/>
      <c r="AO99" s="88"/>
      <c r="AP99" s="89"/>
      <c r="AQ99" s="88"/>
      <c r="AR99" s="89"/>
      <c r="AS99" s="88"/>
      <c r="AT99" s="89"/>
      <c r="AU99" s="88"/>
      <c r="AV99" s="84" t="s">
        <v>510</v>
      </c>
      <c r="AW99" s="85" t="s">
        <v>597</v>
      </c>
      <c r="AX99" s="32"/>
      <c r="AY99" s="32"/>
      <c r="AZ99" s="32"/>
      <c r="BA99" s="32"/>
      <c r="BB99" s="32"/>
    </row>
    <row r="100" spans="1:54" x14ac:dyDescent="0.2">
      <c r="A100" s="94" t="s">
        <v>510</v>
      </c>
      <c r="B100" s="90" t="s">
        <v>598</v>
      </c>
      <c r="C100" s="91" t="s">
        <v>434</v>
      </c>
      <c r="D100" s="92">
        <f t="shared" si="3"/>
        <v>11480</v>
      </c>
      <c r="E100" s="92" t="s">
        <v>1064</v>
      </c>
      <c r="F100" s="96">
        <f t="shared" si="4"/>
        <v>8</v>
      </c>
      <c r="G100" s="93">
        <v>1</v>
      </c>
      <c r="H100" s="93"/>
      <c r="I100" s="93">
        <v>2</v>
      </c>
      <c r="J100" s="93"/>
      <c r="K100" s="93">
        <v>1</v>
      </c>
      <c r="L100" s="93"/>
      <c r="M100" s="93"/>
      <c r="N100" s="93"/>
      <c r="O100" s="93">
        <v>2</v>
      </c>
      <c r="P100" s="93"/>
      <c r="Q100" s="93"/>
      <c r="R100" s="93"/>
      <c r="S100" s="93"/>
      <c r="T100" s="93"/>
      <c r="U100" s="93"/>
      <c r="V100" s="93">
        <f t="shared" si="5"/>
        <v>0</v>
      </c>
      <c r="W100" s="93"/>
      <c r="X100" s="93"/>
      <c r="Y100" s="93"/>
      <c r="Z100" s="93"/>
      <c r="AA100" s="93"/>
      <c r="AB100" s="93"/>
      <c r="AC100" s="93"/>
      <c r="AD100" s="93"/>
      <c r="AE100" s="93"/>
      <c r="AF100" s="93"/>
      <c r="AG100" s="93">
        <v>2</v>
      </c>
      <c r="AH100" s="93"/>
      <c r="AI100" s="93"/>
      <c r="AJ100" s="93"/>
      <c r="AK100" s="93"/>
      <c r="AL100" s="93"/>
      <c r="AM100" s="93"/>
      <c r="AN100" s="93"/>
      <c r="AO100" s="93"/>
      <c r="AP100" s="93"/>
      <c r="AQ100" s="93"/>
      <c r="AR100" s="93"/>
      <c r="AS100" s="93"/>
      <c r="AT100" s="93"/>
      <c r="AU100" s="93"/>
      <c r="AV100" s="94" t="s">
        <v>510</v>
      </c>
      <c r="AW100" s="90" t="s">
        <v>598</v>
      </c>
      <c r="AX100" s="32"/>
      <c r="AY100" s="32"/>
      <c r="AZ100" s="32"/>
      <c r="BA100" s="32"/>
      <c r="BB100" s="32"/>
    </row>
    <row r="101" spans="1:54" x14ac:dyDescent="0.2">
      <c r="A101" s="84" t="s">
        <v>510</v>
      </c>
      <c r="B101" s="85" t="s">
        <v>599</v>
      </c>
      <c r="C101" s="86" t="s">
        <v>435</v>
      </c>
      <c r="D101" s="87">
        <f t="shared" si="3"/>
        <v>8576</v>
      </c>
      <c r="E101" s="87" t="s">
        <v>1064</v>
      </c>
      <c r="F101" s="95">
        <f t="shared" si="4"/>
        <v>7</v>
      </c>
      <c r="G101" s="88">
        <v>1</v>
      </c>
      <c r="H101" s="89"/>
      <c r="I101" s="88">
        <v>2</v>
      </c>
      <c r="J101" s="89">
        <v>1</v>
      </c>
      <c r="K101" s="88"/>
      <c r="L101" s="89"/>
      <c r="M101" s="88"/>
      <c r="N101" s="89"/>
      <c r="O101" s="88"/>
      <c r="P101" s="89"/>
      <c r="Q101" s="88">
        <v>1</v>
      </c>
      <c r="R101" s="89"/>
      <c r="S101" s="88"/>
      <c r="T101" s="89">
        <v>2</v>
      </c>
      <c r="U101" s="88"/>
      <c r="V101" s="89">
        <f t="shared" si="5"/>
        <v>0</v>
      </c>
      <c r="W101" s="88"/>
      <c r="X101" s="89"/>
      <c r="Y101" s="88"/>
      <c r="Z101" s="89"/>
      <c r="AA101" s="88"/>
      <c r="AB101" s="89"/>
      <c r="AC101" s="88"/>
      <c r="AD101" s="89"/>
      <c r="AE101" s="88"/>
      <c r="AF101" s="89"/>
      <c r="AG101" s="88"/>
      <c r="AH101" s="89"/>
      <c r="AI101" s="88"/>
      <c r="AJ101" s="89"/>
      <c r="AK101" s="88"/>
      <c r="AL101" s="89"/>
      <c r="AM101" s="88"/>
      <c r="AN101" s="89"/>
      <c r="AO101" s="88"/>
      <c r="AP101" s="89"/>
      <c r="AQ101" s="88"/>
      <c r="AR101" s="89"/>
      <c r="AS101" s="88"/>
      <c r="AT101" s="89"/>
      <c r="AU101" s="88"/>
      <c r="AV101" s="84" t="s">
        <v>510</v>
      </c>
      <c r="AW101" s="85" t="s">
        <v>599</v>
      </c>
      <c r="AX101" s="32"/>
      <c r="AY101" s="32"/>
      <c r="AZ101" s="32"/>
      <c r="BA101" s="32"/>
      <c r="BB101" s="32"/>
    </row>
    <row r="102" spans="1:54" x14ac:dyDescent="0.2">
      <c r="A102" s="94" t="s">
        <v>510</v>
      </c>
      <c r="B102" s="90" t="s">
        <v>1088</v>
      </c>
      <c r="C102" s="91" t="s">
        <v>1090</v>
      </c>
      <c r="D102" s="92">
        <f t="shared" si="3"/>
        <v>10400</v>
      </c>
      <c r="E102" s="92" t="s">
        <v>1064</v>
      </c>
      <c r="F102" s="96">
        <f t="shared" si="4"/>
        <v>9</v>
      </c>
      <c r="G102" s="93">
        <v>1</v>
      </c>
      <c r="H102" s="93">
        <v>2</v>
      </c>
      <c r="I102" s="93">
        <v>2</v>
      </c>
      <c r="J102" s="93"/>
      <c r="K102" s="93"/>
      <c r="L102" s="93">
        <v>1</v>
      </c>
      <c r="M102" s="93"/>
      <c r="N102" s="93"/>
      <c r="O102" s="93"/>
      <c r="P102" s="93"/>
      <c r="Q102" s="93"/>
      <c r="R102" s="93">
        <v>1</v>
      </c>
      <c r="S102" s="93"/>
      <c r="T102" s="93"/>
      <c r="U102" s="93">
        <v>2</v>
      </c>
      <c r="V102" s="93">
        <f t="shared" si="5"/>
        <v>0</v>
      </c>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4" t="s">
        <v>510</v>
      </c>
      <c r="AW102" s="90" t="s">
        <v>1088</v>
      </c>
      <c r="AX102" s="32"/>
      <c r="AY102" s="32"/>
      <c r="AZ102" s="32"/>
      <c r="BA102" s="32"/>
      <c r="BB102" s="32"/>
    </row>
    <row r="103" spans="1:54" x14ac:dyDescent="0.2">
      <c r="A103" s="84" t="s">
        <v>510</v>
      </c>
      <c r="B103" s="85" t="s">
        <v>1089</v>
      </c>
      <c r="C103" s="86" t="s">
        <v>1091</v>
      </c>
      <c r="D103" s="87">
        <f>G103*G$4+H103*H$4+I103*I$4+J103*J$4+K103*K$4+L103*L$4+N103*N$4+O103*O$4+P103*P$4+Q103*Q$4+R103*R$4+S103*S$4+T103*T$4+U103*U$4+V103*V$4+W103*W$4+X103*X$4+Y103*Y$4+Z103*Z$4+AA103*AA$4+AB103*AB$4+AC103*AC$4+AD103*AD$4+AE103*AE$4+AF103*AF$4+AG103*AG$4+AH103*AH$4+AI103*AI$4+AJ103*AJ$4+AK103*AK$4+AL103*AL$4+AM103*AM$4+AN103*AN$4+AO103*AO$4+AP103*AP$4+AQ103*AQ$4+AR103*AR$4+AS103*AS$4+AT103*AT$4+AU103*AU$4</f>
        <v>9750</v>
      </c>
      <c r="E103" s="87" t="s">
        <v>1064</v>
      </c>
      <c r="F103" s="95">
        <f>SUM(G103:AU103)</f>
        <v>9</v>
      </c>
      <c r="G103" s="88">
        <v>1</v>
      </c>
      <c r="H103" s="89">
        <v>2</v>
      </c>
      <c r="I103" s="88">
        <v>2</v>
      </c>
      <c r="J103" s="89"/>
      <c r="K103" s="88"/>
      <c r="L103" s="89"/>
      <c r="M103" s="88">
        <v>1</v>
      </c>
      <c r="N103" s="89"/>
      <c r="O103" s="88"/>
      <c r="P103" s="89"/>
      <c r="Q103" s="88"/>
      <c r="R103" s="89">
        <v>1</v>
      </c>
      <c r="S103" s="88"/>
      <c r="T103" s="89"/>
      <c r="U103" s="88">
        <v>2</v>
      </c>
      <c r="V103" s="89">
        <f>IF(OR(SUM(N103:R103)&lt;2,SUM(S103:U103)&lt;2),0,2*(SUM(N103:R103)-1))</f>
        <v>0</v>
      </c>
      <c r="W103" s="88"/>
      <c r="X103" s="89"/>
      <c r="Y103" s="88"/>
      <c r="Z103" s="89"/>
      <c r="AA103" s="88"/>
      <c r="AB103" s="89"/>
      <c r="AC103" s="88"/>
      <c r="AD103" s="89"/>
      <c r="AE103" s="88"/>
      <c r="AF103" s="89"/>
      <c r="AG103" s="88"/>
      <c r="AH103" s="89"/>
      <c r="AI103" s="88"/>
      <c r="AJ103" s="89"/>
      <c r="AK103" s="88"/>
      <c r="AL103" s="89"/>
      <c r="AM103" s="88"/>
      <c r="AN103" s="89"/>
      <c r="AO103" s="88"/>
      <c r="AP103" s="89"/>
      <c r="AQ103" s="88"/>
      <c r="AR103" s="89"/>
      <c r="AS103" s="88"/>
      <c r="AT103" s="89"/>
      <c r="AU103" s="88"/>
      <c r="AV103" s="84" t="s">
        <v>510</v>
      </c>
      <c r="AW103" s="85" t="s">
        <v>1089</v>
      </c>
      <c r="AX103" s="32"/>
      <c r="AY103" s="32"/>
      <c r="AZ103" s="32"/>
      <c r="BA103" s="32"/>
      <c r="BB103" s="32"/>
    </row>
    <row r="104" spans="1:54" x14ac:dyDescent="0.2">
      <c r="A104" s="94" t="s">
        <v>510</v>
      </c>
      <c r="B104" s="90" t="s">
        <v>600</v>
      </c>
      <c r="C104" s="91" t="s">
        <v>1264</v>
      </c>
      <c r="D104" s="92">
        <f t="shared" si="3"/>
        <v>8986</v>
      </c>
      <c r="E104" s="92" t="s">
        <v>1064</v>
      </c>
      <c r="F104" s="96">
        <f t="shared" si="4"/>
        <v>8</v>
      </c>
      <c r="G104" s="93">
        <v>1</v>
      </c>
      <c r="H104" s="93"/>
      <c r="I104" s="93">
        <v>2</v>
      </c>
      <c r="J104" s="93">
        <v>1</v>
      </c>
      <c r="K104" s="93"/>
      <c r="L104" s="93"/>
      <c r="M104" s="93"/>
      <c r="N104" s="93"/>
      <c r="O104" s="93"/>
      <c r="P104" s="93"/>
      <c r="Q104" s="93">
        <v>1</v>
      </c>
      <c r="R104" s="93"/>
      <c r="S104" s="93"/>
      <c r="T104" s="93">
        <v>2</v>
      </c>
      <c r="U104" s="93"/>
      <c r="V104" s="93">
        <f t="shared" si="5"/>
        <v>0</v>
      </c>
      <c r="W104" s="93"/>
      <c r="X104" s="93"/>
      <c r="Y104" s="93"/>
      <c r="Z104" s="93"/>
      <c r="AA104" s="93">
        <v>1</v>
      </c>
      <c r="AB104" s="93"/>
      <c r="AC104" s="93"/>
      <c r="AD104" s="93"/>
      <c r="AE104" s="93"/>
      <c r="AF104" s="93"/>
      <c r="AG104" s="93"/>
      <c r="AH104" s="93"/>
      <c r="AI104" s="93"/>
      <c r="AJ104" s="93"/>
      <c r="AK104" s="93"/>
      <c r="AL104" s="93"/>
      <c r="AM104" s="93"/>
      <c r="AN104" s="93"/>
      <c r="AO104" s="93"/>
      <c r="AP104" s="93"/>
      <c r="AQ104" s="93"/>
      <c r="AR104" s="93"/>
      <c r="AS104" s="93"/>
      <c r="AT104" s="93"/>
      <c r="AU104" s="93"/>
      <c r="AV104" s="94" t="s">
        <v>510</v>
      </c>
      <c r="AW104" s="90" t="s">
        <v>600</v>
      </c>
      <c r="AX104" s="32"/>
      <c r="AY104" s="32"/>
      <c r="AZ104" s="32"/>
      <c r="BA104" s="32"/>
      <c r="BB104" s="32"/>
    </row>
    <row r="105" spans="1:54" x14ac:dyDescent="0.2">
      <c r="A105" s="84" t="s">
        <v>510</v>
      </c>
      <c r="B105" s="85" t="s">
        <v>601</v>
      </c>
      <c r="C105" s="86" t="s">
        <v>1265</v>
      </c>
      <c r="D105" s="87">
        <f t="shared" si="3"/>
        <v>8986</v>
      </c>
      <c r="E105" s="87" t="s">
        <v>1064</v>
      </c>
      <c r="F105" s="95">
        <f t="shared" si="4"/>
        <v>8</v>
      </c>
      <c r="G105" s="88">
        <v>1</v>
      </c>
      <c r="H105" s="89"/>
      <c r="I105" s="88">
        <v>2</v>
      </c>
      <c r="J105" s="89">
        <v>1</v>
      </c>
      <c r="K105" s="88"/>
      <c r="L105" s="89"/>
      <c r="M105" s="88"/>
      <c r="N105" s="89"/>
      <c r="O105" s="88"/>
      <c r="P105" s="89"/>
      <c r="Q105" s="88">
        <v>1</v>
      </c>
      <c r="R105" s="89"/>
      <c r="S105" s="88"/>
      <c r="T105" s="89">
        <v>2</v>
      </c>
      <c r="U105" s="88"/>
      <c r="V105" s="89">
        <f t="shared" si="5"/>
        <v>0</v>
      </c>
      <c r="W105" s="88"/>
      <c r="X105" s="89"/>
      <c r="Y105" s="88"/>
      <c r="Z105" s="89"/>
      <c r="AA105" s="88">
        <v>1</v>
      </c>
      <c r="AB105" s="89"/>
      <c r="AC105" s="88"/>
      <c r="AD105" s="89"/>
      <c r="AE105" s="88"/>
      <c r="AF105" s="89"/>
      <c r="AG105" s="88"/>
      <c r="AH105" s="89"/>
      <c r="AI105" s="88"/>
      <c r="AJ105" s="89"/>
      <c r="AK105" s="88"/>
      <c r="AL105" s="89"/>
      <c r="AM105" s="88"/>
      <c r="AN105" s="89"/>
      <c r="AO105" s="88"/>
      <c r="AP105" s="89"/>
      <c r="AQ105" s="88"/>
      <c r="AR105" s="89"/>
      <c r="AS105" s="88"/>
      <c r="AT105" s="89"/>
      <c r="AU105" s="88"/>
      <c r="AV105" s="84" t="s">
        <v>510</v>
      </c>
      <c r="AW105" s="85" t="s">
        <v>601</v>
      </c>
      <c r="AX105" s="32"/>
      <c r="AY105" s="32"/>
      <c r="AZ105" s="32"/>
      <c r="BA105" s="32"/>
      <c r="BB105" s="32"/>
    </row>
    <row r="106" spans="1:54" x14ac:dyDescent="0.2">
      <c r="A106" s="94" t="s">
        <v>510</v>
      </c>
      <c r="B106" s="90" t="s">
        <v>602</v>
      </c>
      <c r="C106" s="91" t="s">
        <v>1266</v>
      </c>
      <c r="D106" s="92">
        <f t="shared" si="3"/>
        <v>9550</v>
      </c>
      <c r="E106" s="92" t="s">
        <v>1064</v>
      </c>
      <c r="F106" s="96">
        <f t="shared" si="4"/>
        <v>6</v>
      </c>
      <c r="G106" s="93">
        <v>1</v>
      </c>
      <c r="H106" s="93"/>
      <c r="I106" s="93">
        <v>2</v>
      </c>
      <c r="J106" s="93">
        <v>1</v>
      </c>
      <c r="K106" s="93"/>
      <c r="L106" s="93"/>
      <c r="M106" s="93"/>
      <c r="N106" s="93"/>
      <c r="O106" s="93"/>
      <c r="P106" s="93"/>
      <c r="Q106" s="93">
        <v>1</v>
      </c>
      <c r="R106" s="93"/>
      <c r="S106" s="93"/>
      <c r="T106" s="93"/>
      <c r="U106" s="93"/>
      <c r="V106" s="93">
        <f t="shared" si="5"/>
        <v>0</v>
      </c>
      <c r="W106" s="93"/>
      <c r="X106" s="93"/>
      <c r="Y106" s="93"/>
      <c r="Z106" s="93"/>
      <c r="AA106" s="93"/>
      <c r="AB106" s="93"/>
      <c r="AC106" s="93"/>
      <c r="AD106" s="93"/>
      <c r="AE106" s="93"/>
      <c r="AF106" s="93"/>
      <c r="AG106" s="93"/>
      <c r="AH106" s="93"/>
      <c r="AI106" s="93"/>
      <c r="AJ106" s="93"/>
      <c r="AK106" s="93"/>
      <c r="AL106" s="93"/>
      <c r="AM106" s="93"/>
      <c r="AN106" s="93"/>
      <c r="AO106" s="93"/>
      <c r="AP106" s="93"/>
      <c r="AQ106" s="93">
        <v>1</v>
      </c>
      <c r="AR106" s="93"/>
      <c r="AS106" s="93"/>
      <c r="AT106" s="93"/>
      <c r="AU106" s="93"/>
      <c r="AV106" s="94" t="s">
        <v>510</v>
      </c>
      <c r="AW106" s="90" t="s">
        <v>602</v>
      </c>
      <c r="AX106" s="32"/>
      <c r="AY106" s="32"/>
      <c r="AZ106" s="32"/>
      <c r="BA106" s="32"/>
      <c r="BB106" s="32"/>
    </row>
    <row r="107" spans="1:54" x14ac:dyDescent="0.2">
      <c r="A107" s="84" t="s">
        <v>510</v>
      </c>
      <c r="B107" s="85" t="s">
        <v>603</v>
      </c>
      <c r="C107" s="86" t="s">
        <v>1267</v>
      </c>
      <c r="D107" s="87">
        <f t="shared" si="3"/>
        <v>9550</v>
      </c>
      <c r="E107" s="87" t="s">
        <v>1064</v>
      </c>
      <c r="F107" s="95">
        <f t="shared" si="4"/>
        <v>6</v>
      </c>
      <c r="G107" s="88">
        <v>1</v>
      </c>
      <c r="H107" s="89"/>
      <c r="I107" s="88">
        <v>2</v>
      </c>
      <c r="J107" s="89">
        <v>1</v>
      </c>
      <c r="K107" s="88"/>
      <c r="L107" s="89"/>
      <c r="M107" s="88"/>
      <c r="N107" s="89"/>
      <c r="O107" s="88"/>
      <c r="P107" s="89"/>
      <c r="Q107" s="88">
        <v>1</v>
      </c>
      <c r="R107" s="89"/>
      <c r="S107" s="88"/>
      <c r="T107" s="89"/>
      <c r="U107" s="88"/>
      <c r="V107" s="89">
        <f t="shared" si="5"/>
        <v>0</v>
      </c>
      <c r="W107" s="88"/>
      <c r="X107" s="89"/>
      <c r="Y107" s="88"/>
      <c r="Z107" s="89"/>
      <c r="AA107" s="88"/>
      <c r="AB107" s="89"/>
      <c r="AC107" s="88"/>
      <c r="AD107" s="89"/>
      <c r="AE107" s="88"/>
      <c r="AF107" s="89"/>
      <c r="AG107" s="88"/>
      <c r="AH107" s="89"/>
      <c r="AI107" s="88"/>
      <c r="AJ107" s="89"/>
      <c r="AK107" s="88"/>
      <c r="AL107" s="89"/>
      <c r="AM107" s="88"/>
      <c r="AN107" s="89"/>
      <c r="AO107" s="88"/>
      <c r="AP107" s="89"/>
      <c r="AQ107" s="88">
        <v>1</v>
      </c>
      <c r="AR107" s="89"/>
      <c r="AS107" s="88"/>
      <c r="AT107" s="89"/>
      <c r="AU107" s="88"/>
      <c r="AV107" s="84" t="s">
        <v>510</v>
      </c>
      <c r="AW107" s="85" t="s">
        <v>603</v>
      </c>
      <c r="AX107" s="32"/>
      <c r="AY107" s="32"/>
      <c r="AZ107" s="32"/>
      <c r="BA107" s="32"/>
      <c r="BB107" s="32"/>
    </row>
    <row r="108" spans="1:54" x14ac:dyDescent="0.2">
      <c r="A108" s="94" t="s">
        <v>510</v>
      </c>
      <c r="B108" s="90" t="s">
        <v>604</v>
      </c>
      <c r="C108" s="91" t="s">
        <v>1268</v>
      </c>
      <c r="D108" s="92">
        <f t="shared" si="3"/>
        <v>10120</v>
      </c>
      <c r="E108" s="92" t="s">
        <v>1064</v>
      </c>
      <c r="F108" s="96">
        <f t="shared" si="4"/>
        <v>6</v>
      </c>
      <c r="G108" s="93">
        <v>1</v>
      </c>
      <c r="H108" s="93"/>
      <c r="I108" s="93">
        <v>2</v>
      </c>
      <c r="J108" s="93">
        <v>1</v>
      </c>
      <c r="K108" s="93"/>
      <c r="L108" s="93"/>
      <c r="M108" s="93"/>
      <c r="N108" s="93"/>
      <c r="O108" s="93"/>
      <c r="P108" s="93"/>
      <c r="Q108" s="93">
        <v>1</v>
      </c>
      <c r="R108" s="93"/>
      <c r="S108" s="93"/>
      <c r="T108" s="93"/>
      <c r="U108" s="93"/>
      <c r="V108" s="93">
        <f t="shared" si="5"/>
        <v>0</v>
      </c>
      <c r="W108" s="93"/>
      <c r="X108" s="93"/>
      <c r="Y108" s="93"/>
      <c r="Z108" s="93"/>
      <c r="AA108" s="93"/>
      <c r="AB108" s="93"/>
      <c r="AC108" s="93"/>
      <c r="AD108" s="93"/>
      <c r="AE108" s="93"/>
      <c r="AF108" s="93"/>
      <c r="AG108" s="93"/>
      <c r="AH108" s="93"/>
      <c r="AI108" s="93">
        <v>1</v>
      </c>
      <c r="AJ108" s="93"/>
      <c r="AK108" s="93"/>
      <c r="AL108" s="93"/>
      <c r="AM108" s="93"/>
      <c r="AN108" s="93"/>
      <c r="AO108" s="93"/>
      <c r="AP108" s="93"/>
      <c r="AQ108" s="93"/>
      <c r="AR108" s="93"/>
      <c r="AS108" s="93"/>
      <c r="AT108" s="93"/>
      <c r="AU108" s="93"/>
      <c r="AV108" s="94" t="s">
        <v>510</v>
      </c>
      <c r="AW108" s="90" t="s">
        <v>604</v>
      </c>
      <c r="AX108" s="32"/>
      <c r="AY108" s="32"/>
      <c r="AZ108" s="32"/>
      <c r="BA108" s="32"/>
      <c r="BB108" s="32"/>
    </row>
    <row r="109" spans="1:54" x14ac:dyDescent="0.2">
      <c r="A109" s="84" t="s">
        <v>510</v>
      </c>
      <c r="B109" s="85" t="s">
        <v>605</v>
      </c>
      <c r="C109" s="86" t="s">
        <v>1269</v>
      </c>
      <c r="D109" s="87">
        <f t="shared" si="3"/>
        <v>10120</v>
      </c>
      <c r="E109" s="87" t="s">
        <v>1064</v>
      </c>
      <c r="F109" s="95">
        <f t="shared" si="4"/>
        <v>6</v>
      </c>
      <c r="G109" s="88">
        <v>1</v>
      </c>
      <c r="H109" s="89"/>
      <c r="I109" s="88">
        <v>2</v>
      </c>
      <c r="J109" s="89">
        <v>1</v>
      </c>
      <c r="K109" s="88"/>
      <c r="L109" s="89"/>
      <c r="M109" s="88"/>
      <c r="N109" s="89"/>
      <c r="O109" s="88"/>
      <c r="P109" s="89"/>
      <c r="Q109" s="88">
        <v>1</v>
      </c>
      <c r="R109" s="89"/>
      <c r="S109" s="88"/>
      <c r="T109" s="89"/>
      <c r="U109" s="88"/>
      <c r="V109" s="89">
        <f t="shared" si="5"/>
        <v>0</v>
      </c>
      <c r="W109" s="88"/>
      <c r="X109" s="89"/>
      <c r="Y109" s="88"/>
      <c r="Z109" s="89"/>
      <c r="AA109" s="88"/>
      <c r="AB109" s="89"/>
      <c r="AC109" s="88"/>
      <c r="AD109" s="89"/>
      <c r="AE109" s="88"/>
      <c r="AF109" s="89"/>
      <c r="AG109" s="88"/>
      <c r="AH109" s="89"/>
      <c r="AI109" s="88">
        <v>1</v>
      </c>
      <c r="AJ109" s="89"/>
      <c r="AK109" s="88"/>
      <c r="AL109" s="89"/>
      <c r="AM109" s="88"/>
      <c r="AN109" s="89"/>
      <c r="AO109" s="88"/>
      <c r="AP109" s="89"/>
      <c r="AQ109" s="88"/>
      <c r="AR109" s="89"/>
      <c r="AS109" s="88"/>
      <c r="AT109" s="89"/>
      <c r="AU109" s="88"/>
      <c r="AV109" s="84" t="s">
        <v>510</v>
      </c>
      <c r="AW109" s="85" t="s">
        <v>605</v>
      </c>
      <c r="AX109" s="32"/>
      <c r="AY109" s="32"/>
      <c r="AZ109" s="32"/>
      <c r="BA109" s="32"/>
      <c r="BB109" s="32"/>
    </row>
    <row r="110" spans="1:54" x14ac:dyDescent="0.2">
      <c r="A110" s="94" t="s">
        <v>510</v>
      </c>
      <c r="B110" s="90" t="s">
        <v>606</v>
      </c>
      <c r="C110" s="91" t="s">
        <v>1073</v>
      </c>
      <c r="D110" s="92">
        <f t="shared" si="3"/>
        <v>9284</v>
      </c>
      <c r="E110" s="92" t="s">
        <v>1064</v>
      </c>
      <c r="F110" s="96">
        <f t="shared" si="4"/>
        <v>10</v>
      </c>
      <c r="G110" s="93">
        <v>1</v>
      </c>
      <c r="H110" s="93"/>
      <c r="I110" s="93">
        <v>1</v>
      </c>
      <c r="J110" s="93">
        <v>1</v>
      </c>
      <c r="K110" s="93">
        <v>1</v>
      </c>
      <c r="L110" s="93"/>
      <c r="M110" s="93"/>
      <c r="N110" s="93"/>
      <c r="O110" s="93">
        <v>2</v>
      </c>
      <c r="P110" s="93"/>
      <c r="Q110" s="93"/>
      <c r="R110" s="93"/>
      <c r="S110" s="93"/>
      <c r="T110" s="93">
        <v>2</v>
      </c>
      <c r="U110" s="93"/>
      <c r="V110" s="93">
        <f t="shared" si="5"/>
        <v>2</v>
      </c>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4" t="s">
        <v>510</v>
      </c>
      <c r="AW110" s="90" t="s">
        <v>606</v>
      </c>
      <c r="AX110" s="32"/>
      <c r="AY110" s="32"/>
      <c r="AZ110" s="32"/>
      <c r="BA110" s="32"/>
      <c r="BB110" s="32"/>
    </row>
    <row r="111" spans="1:54" x14ac:dyDescent="0.2">
      <c r="A111" s="84" t="s">
        <v>510</v>
      </c>
      <c r="B111" s="85" t="s">
        <v>607</v>
      </c>
      <c r="C111" s="86" t="s">
        <v>1074</v>
      </c>
      <c r="D111" s="87">
        <f t="shared" si="3"/>
        <v>4125</v>
      </c>
      <c r="E111" s="87" t="s">
        <v>1064</v>
      </c>
      <c r="F111" s="95">
        <f t="shared" si="4"/>
        <v>4</v>
      </c>
      <c r="G111" s="88"/>
      <c r="H111" s="89"/>
      <c r="I111" s="88"/>
      <c r="J111" s="89">
        <v>1</v>
      </c>
      <c r="K111" s="88">
        <v>1</v>
      </c>
      <c r="L111" s="89"/>
      <c r="M111" s="88"/>
      <c r="N111" s="89"/>
      <c r="O111" s="88"/>
      <c r="P111" s="89">
        <v>1</v>
      </c>
      <c r="Q111" s="88"/>
      <c r="R111" s="89"/>
      <c r="S111" s="88"/>
      <c r="T111" s="89"/>
      <c r="U111" s="88">
        <v>1</v>
      </c>
      <c r="V111" s="89">
        <f t="shared" si="5"/>
        <v>0</v>
      </c>
      <c r="W111" s="88"/>
      <c r="X111" s="89"/>
      <c r="Y111" s="88"/>
      <c r="Z111" s="89"/>
      <c r="AA111" s="88"/>
      <c r="AB111" s="89"/>
      <c r="AC111" s="88"/>
      <c r="AD111" s="89"/>
      <c r="AE111" s="88"/>
      <c r="AF111" s="89"/>
      <c r="AG111" s="88"/>
      <c r="AH111" s="89"/>
      <c r="AI111" s="88"/>
      <c r="AJ111" s="89"/>
      <c r="AK111" s="88"/>
      <c r="AL111" s="89"/>
      <c r="AM111" s="88"/>
      <c r="AN111" s="89"/>
      <c r="AO111" s="88"/>
      <c r="AP111" s="89"/>
      <c r="AQ111" s="88"/>
      <c r="AR111" s="89"/>
      <c r="AS111" s="88"/>
      <c r="AT111" s="89"/>
      <c r="AU111" s="88"/>
      <c r="AV111" s="84" t="s">
        <v>510</v>
      </c>
      <c r="AW111" s="85" t="s">
        <v>607</v>
      </c>
      <c r="AX111" s="32"/>
      <c r="AY111" s="32"/>
      <c r="AZ111" s="32"/>
      <c r="BA111" s="32"/>
      <c r="BB111" s="32"/>
    </row>
    <row r="112" spans="1:54" x14ac:dyDescent="0.2">
      <c r="A112" s="94" t="s">
        <v>510</v>
      </c>
      <c r="B112" s="90" t="s">
        <v>608</v>
      </c>
      <c r="C112" s="91" t="s">
        <v>223</v>
      </c>
      <c r="D112" s="92">
        <f t="shared" si="3"/>
        <v>10024</v>
      </c>
      <c r="E112" s="92" t="s">
        <v>1064</v>
      </c>
      <c r="F112" s="96">
        <f t="shared" si="4"/>
        <v>12</v>
      </c>
      <c r="G112" s="93">
        <v>1</v>
      </c>
      <c r="H112" s="93"/>
      <c r="I112" s="93">
        <v>1</v>
      </c>
      <c r="J112" s="93">
        <v>1</v>
      </c>
      <c r="K112" s="93">
        <v>1</v>
      </c>
      <c r="L112" s="93"/>
      <c r="M112" s="93"/>
      <c r="N112" s="93"/>
      <c r="O112" s="93">
        <v>2</v>
      </c>
      <c r="P112" s="93"/>
      <c r="Q112" s="93"/>
      <c r="R112" s="93"/>
      <c r="S112" s="93"/>
      <c r="T112" s="93">
        <v>2</v>
      </c>
      <c r="U112" s="93"/>
      <c r="V112" s="93">
        <f t="shared" si="5"/>
        <v>2</v>
      </c>
      <c r="W112" s="93"/>
      <c r="X112" s="93"/>
      <c r="Y112" s="93"/>
      <c r="Z112" s="93"/>
      <c r="AA112" s="93"/>
      <c r="AB112" s="93"/>
      <c r="AC112" s="93">
        <v>2</v>
      </c>
      <c r="AD112" s="93"/>
      <c r="AE112" s="93"/>
      <c r="AF112" s="93"/>
      <c r="AG112" s="93"/>
      <c r="AH112" s="93"/>
      <c r="AI112" s="93"/>
      <c r="AJ112" s="93"/>
      <c r="AK112" s="93"/>
      <c r="AL112" s="93"/>
      <c r="AM112" s="93"/>
      <c r="AN112" s="93"/>
      <c r="AO112" s="93"/>
      <c r="AP112" s="93"/>
      <c r="AQ112" s="93"/>
      <c r="AR112" s="93"/>
      <c r="AS112" s="93"/>
      <c r="AT112" s="93"/>
      <c r="AU112" s="93"/>
      <c r="AV112" s="94" t="s">
        <v>510</v>
      </c>
      <c r="AW112" s="90" t="s">
        <v>608</v>
      </c>
      <c r="AX112" s="32"/>
      <c r="AY112" s="32"/>
      <c r="AZ112" s="32"/>
      <c r="BA112" s="32"/>
      <c r="BB112" s="32"/>
    </row>
    <row r="113" spans="1:54" x14ac:dyDescent="0.2">
      <c r="A113" s="84" t="s">
        <v>510</v>
      </c>
      <c r="B113" s="85" t="s">
        <v>1075</v>
      </c>
      <c r="C113" s="86" t="s">
        <v>224</v>
      </c>
      <c r="D113" s="87">
        <f t="shared" si="3"/>
        <v>10054</v>
      </c>
      <c r="E113" s="87" t="s">
        <v>1064</v>
      </c>
      <c r="F113" s="95">
        <f t="shared" si="4"/>
        <v>12</v>
      </c>
      <c r="G113" s="88">
        <v>1</v>
      </c>
      <c r="H113" s="89"/>
      <c r="I113" s="88">
        <v>1</v>
      </c>
      <c r="J113" s="89">
        <v>1</v>
      </c>
      <c r="K113" s="88">
        <v>1</v>
      </c>
      <c r="L113" s="89"/>
      <c r="M113" s="88"/>
      <c r="N113" s="89"/>
      <c r="O113" s="88">
        <v>2</v>
      </c>
      <c r="P113" s="89"/>
      <c r="Q113" s="88"/>
      <c r="R113" s="89"/>
      <c r="S113" s="88"/>
      <c r="T113" s="89">
        <v>2</v>
      </c>
      <c r="U113" s="88"/>
      <c r="V113" s="89">
        <f t="shared" si="5"/>
        <v>2</v>
      </c>
      <c r="W113" s="88"/>
      <c r="X113" s="89"/>
      <c r="Y113" s="88">
        <v>2</v>
      </c>
      <c r="Z113" s="89"/>
      <c r="AA113" s="88"/>
      <c r="AB113" s="89"/>
      <c r="AC113" s="88"/>
      <c r="AD113" s="89"/>
      <c r="AE113" s="88"/>
      <c r="AF113" s="89"/>
      <c r="AG113" s="88"/>
      <c r="AH113" s="89"/>
      <c r="AI113" s="88"/>
      <c r="AJ113" s="89"/>
      <c r="AK113" s="88"/>
      <c r="AL113" s="89"/>
      <c r="AM113" s="88"/>
      <c r="AN113" s="89"/>
      <c r="AO113" s="88"/>
      <c r="AP113" s="89"/>
      <c r="AQ113" s="88"/>
      <c r="AR113" s="89"/>
      <c r="AS113" s="88"/>
      <c r="AT113" s="89"/>
      <c r="AU113" s="88"/>
      <c r="AV113" s="84" t="s">
        <v>510</v>
      </c>
      <c r="AW113" s="85" t="s">
        <v>1075</v>
      </c>
      <c r="AX113" s="32"/>
      <c r="AY113" s="32"/>
      <c r="AZ113" s="32"/>
      <c r="BA113" s="32"/>
      <c r="BB113" s="32"/>
    </row>
    <row r="114" spans="1:54" x14ac:dyDescent="0.2">
      <c r="A114" s="94" t="s">
        <v>510</v>
      </c>
      <c r="B114" s="90" t="s">
        <v>1076</v>
      </c>
      <c r="C114" s="91" t="s">
        <v>225</v>
      </c>
      <c r="D114" s="92">
        <f t="shared" si="3"/>
        <v>10800</v>
      </c>
      <c r="E114" s="92" t="s">
        <v>1064</v>
      </c>
      <c r="F114" s="96">
        <f t="shared" si="4"/>
        <v>8</v>
      </c>
      <c r="G114" s="93">
        <v>1</v>
      </c>
      <c r="H114" s="93"/>
      <c r="I114" s="93">
        <v>1</v>
      </c>
      <c r="J114" s="93">
        <v>1</v>
      </c>
      <c r="K114" s="93">
        <v>1</v>
      </c>
      <c r="L114" s="93"/>
      <c r="M114" s="93"/>
      <c r="N114" s="93"/>
      <c r="O114" s="93">
        <v>2</v>
      </c>
      <c r="P114" s="93"/>
      <c r="Q114" s="93"/>
      <c r="R114" s="93"/>
      <c r="S114" s="93"/>
      <c r="T114" s="93"/>
      <c r="U114" s="93"/>
      <c r="V114" s="93">
        <f t="shared" si="5"/>
        <v>0</v>
      </c>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v>2</v>
      </c>
      <c r="AT114" s="93"/>
      <c r="AU114" s="93"/>
      <c r="AV114" s="94" t="s">
        <v>510</v>
      </c>
      <c r="AW114" s="90" t="s">
        <v>1076</v>
      </c>
      <c r="AX114" s="32"/>
      <c r="AY114" s="32"/>
      <c r="AZ114" s="32"/>
      <c r="BA114" s="32"/>
      <c r="BB114" s="32"/>
    </row>
    <row r="115" spans="1:54" x14ac:dyDescent="0.2">
      <c r="A115" s="84" t="s">
        <v>510</v>
      </c>
      <c r="B115" s="85" t="s">
        <v>1077</v>
      </c>
      <c r="C115" s="86" t="s">
        <v>226</v>
      </c>
      <c r="D115" s="87">
        <f t="shared" si="3"/>
        <v>10800</v>
      </c>
      <c r="E115" s="87" t="s">
        <v>1064</v>
      </c>
      <c r="F115" s="95">
        <f t="shared" si="4"/>
        <v>8</v>
      </c>
      <c r="G115" s="88">
        <v>1</v>
      </c>
      <c r="H115" s="89"/>
      <c r="I115" s="88">
        <v>1</v>
      </c>
      <c r="J115" s="89">
        <v>1</v>
      </c>
      <c r="K115" s="88">
        <v>1</v>
      </c>
      <c r="L115" s="89"/>
      <c r="M115" s="88"/>
      <c r="N115" s="89"/>
      <c r="O115" s="88">
        <v>2</v>
      </c>
      <c r="P115" s="89"/>
      <c r="Q115" s="88"/>
      <c r="R115" s="89"/>
      <c r="S115" s="88"/>
      <c r="T115" s="89"/>
      <c r="U115" s="88"/>
      <c r="V115" s="89">
        <f t="shared" si="5"/>
        <v>0</v>
      </c>
      <c r="W115" s="88"/>
      <c r="X115" s="89"/>
      <c r="Y115" s="88"/>
      <c r="Z115" s="89"/>
      <c r="AA115" s="88"/>
      <c r="AB115" s="89"/>
      <c r="AC115" s="88"/>
      <c r="AD115" s="89"/>
      <c r="AE115" s="88"/>
      <c r="AF115" s="89"/>
      <c r="AG115" s="88"/>
      <c r="AH115" s="89"/>
      <c r="AI115" s="88"/>
      <c r="AJ115" s="89"/>
      <c r="AK115" s="88"/>
      <c r="AL115" s="89"/>
      <c r="AM115" s="88"/>
      <c r="AN115" s="89"/>
      <c r="AO115" s="88">
        <v>2</v>
      </c>
      <c r="AP115" s="89"/>
      <c r="AQ115" s="88"/>
      <c r="AR115" s="89"/>
      <c r="AS115" s="88"/>
      <c r="AT115" s="89"/>
      <c r="AU115" s="88"/>
      <c r="AV115" s="84" t="s">
        <v>510</v>
      </c>
      <c r="AW115" s="85" t="s">
        <v>1077</v>
      </c>
      <c r="AX115" s="32"/>
      <c r="AY115" s="32"/>
      <c r="AZ115" s="32"/>
      <c r="BA115" s="32"/>
      <c r="BB115" s="32"/>
    </row>
    <row r="116" spans="1:54" x14ac:dyDescent="0.2">
      <c r="A116" s="94" t="s">
        <v>510</v>
      </c>
      <c r="B116" s="90" t="s">
        <v>1078</v>
      </c>
      <c r="C116" s="91" t="s">
        <v>227</v>
      </c>
      <c r="D116" s="92">
        <f t="shared" si="3"/>
        <v>11500</v>
      </c>
      <c r="E116" s="92" t="s">
        <v>1064</v>
      </c>
      <c r="F116" s="96">
        <f t="shared" si="4"/>
        <v>8</v>
      </c>
      <c r="G116" s="93">
        <v>1</v>
      </c>
      <c r="H116" s="93"/>
      <c r="I116" s="93">
        <v>1</v>
      </c>
      <c r="J116" s="93">
        <v>1</v>
      </c>
      <c r="K116" s="93">
        <v>1</v>
      </c>
      <c r="L116" s="93"/>
      <c r="M116" s="93"/>
      <c r="N116" s="93"/>
      <c r="O116" s="93">
        <v>2</v>
      </c>
      <c r="P116" s="93"/>
      <c r="Q116" s="93"/>
      <c r="R116" s="93"/>
      <c r="S116" s="93"/>
      <c r="T116" s="93"/>
      <c r="U116" s="93"/>
      <c r="V116" s="93">
        <f t="shared" si="5"/>
        <v>0</v>
      </c>
      <c r="W116" s="93"/>
      <c r="X116" s="93"/>
      <c r="Y116" s="93"/>
      <c r="Z116" s="93"/>
      <c r="AA116" s="93"/>
      <c r="AB116" s="93"/>
      <c r="AC116" s="93"/>
      <c r="AD116" s="93"/>
      <c r="AE116" s="93"/>
      <c r="AF116" s="93"/>
      <c r="AG116" s="93"/>
      <c r="AH116" s="93"/>
      <c r="AI116" s="93"/>
      <c r="AJ116" s="93"/>
      <c r="AK116" s="93">
        <v>2</v>
      </c>
      <c r="AL116" s="93"/>
      <c r="AM116" s="93"/>
      <c r="AN116" s="93"/>
      <c r="AO116" s="93"/>
      <c r="AP116" s="93"/>
      <c r="AQ116" s="93"/>
      <c r="AR116" s="93"/>
      <c r="AS116" s="93"/>
      <c r="AT116" s="93"/>
      <c r="AU116" s="93"/>
      <c r="AV116" s="94" t="s">
        <v>510</v>
      </c>
      <c r="AW116" s="90" t="s">
        <v>1078</v>
      </c>
      <c r="AX116" s="32"/>
      <c r="AY116" s="32"/>
      <c r="AZ116" s="32"/>
      <c r="BA116" s="32"/>
      <c r="BB116" s="32"/>
    </row>
    <row r="117" spans="1:54" x14ac:dyDescent="0.2">
      <c r="A117" s="84" t="s">
        <v>510</v>
      </c>
      <c r="B117" s="85" t="s">
        <v>1079</v>
      </c>
      <c r="C117" s="86" t="s">
        <v>228</v>
      </c>
      <c r="D117" s="87">
        <f t="shared" si="3"/>
        <v>11680</v>
      </c>
      <c r="E117" s="87" t="s">
        <v>1064</v>
      </c>
      <c r="F117" s="95">
        <f t="shared" si="4"/>
        <v>8</v>
      </c>
      <c r="G117" s="88">
        <v>1</v>
      </c>
      <c r="H117" s="89"/>
      <c r="I117" s="88">
        <v>1</v>
      </c>
      <c r="J117" s="89">
        <v>1</v>
      </c>
      <c r="K117" s="88">
        <v>1</v>
      </c>
      <c r="L117" s="89"/>
      <c r="M117" s="88"/>
      <c r="N117" s="89"/>
      <c r="O117" s="88">
        <v>2</v>
      </c>
      <c r="P117" s="89"/>
      <c r="Q117" s="88"/>
      <c r="R117" s="89"/>
      <c r="S117" s="88"/>
      <c r="T117" s="89"/>
      <c r="U117" s="88"/>
      <c r="V117" s="89">
        <f t="shared" si="5"/>
        <v>0</v>
      </c>
      <c r="W117" s="88"/>
      <c r="X117" s="89"/>
      <c r="Y117" s="88"/>
      <c r="Z117" s="89"/>
      <c r="AA117" s="88"/>
      <c r="AB117" s="89"/>
      <c r="AC117" s="88"/>
      <c r="AD117" s="89"/>
      <c r="AE117" s="88"/>
      <c r="AF117" s="89"/>
      <c r="AG117" s="88">
        <v>2</v>
      </c>
      <c r="AH117" s="89"/>
      <c r="AI117" s="88"/>
      <c r="AJ117" s="89"/>
      <c r="AK117" s="88"/>
      <c r="AL117" s="89"/>
      <c r="AM117" s="88"/>
      <c r="AN117" s="89"/>
      <c r="AO117" s="88"/>
      <c r="AP117" s="89"/>
      <c r="AQ117" s="88"/>
      <c r="AR117" s="89"/>
      <c r="AS117" s="88"/>
      <c r="AT117" s="89"/>
      <c r="AU117" s="88"/>
      <c r="AV117" s="84" t="s">
        <v>510</v>
      </c>
      <c r="AW117" s="85" t="s">
        <v>1079</v>
      </c>
      <c r="AX117" s="32"/>
      <c r="AY117" s="32"/>
      <c r="AZ117" s="32"/>
      <c r="BA117" s="32"/>
      <c r="BB117" s="32"/>
    </row>
    <row r="118" spans="1:54" x14ac:dyDescent="0.2">
      <c r="A118" s="94" t="s">
        <v>510</v>
      </c>
      <c r="B118" s="90" t="s">
        <v>1080</v>
      </c>
      <c r="C118" s="91" t="s">
        <v>229</v>
      </c>
      <c r="D118" s="92">
        <f t="shared" si="3"/>
        <v>8776</v>
      </c>
      <c r="E118" s="92" t="s">
        <v>1064</v>
      </c>
      <c r="F118" s="96">
        <f t="shared" si="4"/>
        <v>7</v>
      </c>
      <c r="G118" s="93">
        <v>1</v>
      </c>
      <c r="H118" s="93"/>
      <c r="I118" s="93">
        <v>1</v>
      </c>
      <c r="J118" s="93">
        <v>2</v>
      </c>
      <c r="K118" s="93"/>
      <c r="L118" s="93"/>
      <c r="M118" s="93"/>
      <c r="N118" s="93"/>
      <c r="O118" s="93"/>
      <c r="P118" s="93"/>
      <c r="Q118" s="93">
        <v>1</v>
      </c>
      <c r="R118" s="93"/>
      <c r="S118" s="93"/>
      <c r="T118" s="93">
        <v>2</v>
      </c>
      <c r="U118" s="93"/>
      <c r="V118" s="93">
        <f t="shared" si="5"/>
        <v>0</v>
      </c>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4" t="s">
        <v>510</v>
      </c>
      <c r="AW118" s="90" t="s">
        <v>1080</v>
      </c>
      <c r="AX118" s="32"/>
      <c r="AY118" s="32"/>
      <c r="AZ118" s="32"/>
      <c r="BA118" s="32"/>
      <c r="BB118" s="32"/>
    </row>
    <row r="119" spans="1:54" x14ac:dyDescent="0.2">
      <c r="A119" s="84" t="s">
        <v>510</v>
      </c>
      <c r="B119" s="85" t="s">
        <v>1380</v>
      </c>
      <c r="C119" s="86" t="s">
        <v>1300</v>
      </c>
      <c r="D119" s="87">
        <f t="shared" si="3"/>
        <v>9186</v>
      </c>
      <c r="E119" s="87" t="s">
        <v>1064</v>
      </c>
      <c r="F119" s="95">
        <f t="shared" si="4"/>
        <v>8</v>
      </c>
      <c r="G119" s="88">
        <v>1</v>
      </c>
      <c r="H119" s="89"/>
      <c r="I119" s="88">
        <v>1</v>
      </c>
      <c r="J119" s="89">
        <v>2</v>
      </c>
      <c r="K119" s="88"/>
      <c r="L119" s="89"/>
      <c r="M119" s="88"/>
      <c r="N119" s="89"/>
      <c r="O119" s="88"/>
      <c r="P119" s="89"/>
      <c r="Q119" s="88">
        <v>1</v>
      </c>
      <c r="R119" s="89"/>
      <c r="S119" s="88"/>
      <c r="T119" s="89">
        <v>2</v>
      </c>
      <c r="U119" s="88"/>
      <c r="V119" s="89">
        <f t="shared" si="5"/>
        <v>0</v>
      </c>
      <c r="W119" s="88"/>
      <c r="X119" s="89"/>
      <c r="Y119" s="88"/>
      <c r="Z119" s="89"/>
      <c r="AA119" s="88">
        <v>1</v>
      </c>
      <c r="AB119" s="89"/>
      <c r="AC119" s="88"/>
      <c r="AD119" s="89"/>
      <c r="AE119" s="88"/>
      <c r="AF119" s="89"/>
      <c r="AG119" s="88"/>
      <c r="AH119" s="89"/>
      <c r="AI119" s="88"/>
      <c r="AJ119" s="89"/>
      <c r="AK119" s="88"/>
      <c r="AL119" s="89"/>
      <c r="AM119" s="88"/>
      <c r="AN119" s="89"/>
      <c r="AO119" s="88"/>
      <c r="AP119" s="89"/>
      <c r="AQ119" s="88"/>
      <c r="AR119" s="89"/>
      <c r="AS119" s="88"/>
      <c r="AT119" s="89"/>
      <c r="AU119" s="88"/>
      <c r="AV119" s="84" t="s">
        <v>510</v>
      </c>
      <c r="AW119" s="85" t="s">
        <v>1380</v>
      </c>
      <c r="AX119" s="32"/>
      <c r="AY119" s="32"/>
      <c r="AZ119" s="32"/>
      <c r="BA119" s="32"/>
      <c r="BB119" s="32"/>
    </row>
    <row r="120" spans="1:54" x14ac:dyDescent="0.2">
      <c r="A120" s="94" t="s">
        <v>510</v>
      </c>
      <c r="B120" s="90" t="s">
        <v>1381</v>
      </c>
      <c r="C120" s="91" t="s">
        <v>1301</v>
      </c>
      <c r="D120" s="92">
        <f t="shared" si="3"/>
        <v>9186</v>
      </c>
      <c r="E120" s="92" t="s">
        <v>1064</v>
      </c>
      <c r="F120" s="96">
        <f t="shared" si="4"/>
        <v>8</v>
      </c>
      <c r="G120" s="93">
        <v>1</v>
      </c>
      <c r="H120" s="93"/>
      <c r="I120" s="93">
        <v>1</v>
      </c>
      <c r="J120" s="93">
        <v>2</v>
      </c>
      <c r="K120" s="93"/>
      <c r="L120" s="93"/>
      <c r="M120" s="93"/>
      <c r="N120" s="93"/>
      <c r="O120" s="93"/>
      <c r="P120" s="93"/>
      <c r="Q120" s="93">
        <v>1</v>
      </c>
      <c r="R120" s="93"/>
      <c r="S120" s="93"/>
      <c r="T120" s="93">
        <v>2</v>
      </c>
      <c r="U120" s="93"/>
      <c r="V120" s="93">
        <f t="shared" si="5"/>
        <v>0</v>
      </c>
      <c r="W120" s="93"/>
      <c r="X120" s="93"/>
      <c r="Y120" s="93"/>
      <c r="Z120" s="93"/>
      <c r="AA120" s="93">
        <v>1</v>
      </c>
      <c r="AB120" s="93"/>
      <c r="AC120" s="93"/>
      <c r="AD120" s="93"/>
      <c r="AE120" s="93"/>
      <c r="AF120" s="93"/>
      <c r="AG120" s="93"/>
      <c r="AH120" s="93"/>
      <c r="AI120" s="93"/>
      <c r="AJ120" s="93"/>
      <c r="AK120" s="93"/>
      <c r="AL120" s="93"/>
      <c r="AM120" s="93"/>
      <c r="AN120" s="93"/>
      <c r="AO120" s="93"/>
      <c r="AP120" s="93"/>
      <c r="AQ120" s="93"/>
      <c r="AR120" s="93"/>
      <c r="AS120" s="93"/>
      <c r="AT120" s="93"/>
      <c r="AU120" s="93"/>
      <c r="AV120" s="94" t="s">
        <v>510</v>
      </c>
      <c r="AW120" s="90" t="s">
        <v>1381</v>
      </c>
      <c r="AX120" s="32"/>
      <c r="AY120" s="32"/>
      <c r="AZ120" s="32"/>
      <c r="BA120" s="32"/>
      <c r="BB120" s="32"/>
    </row>
    <row r="121" spans="1:54" x14ac:dyDescent="0.2">
      <c r="A121" s="84" t="s">
        <v>510</v>
      </c>
      <c r="B121" s="85" t="s">
        <v>1382</v>
      </c>
      <c r="C121" s="86" t="s">
        <v>1302</v>
      </c>
      <c r="D121" s="87">
        <f t="shared" si="3"/>
        <v>9750</v>
      </c>
      <c r="E121" s="87" t="s">
        <v>1064</v>
      </c>
      <c r="F121" s="95">
        <f t="shared" si="4"/>
        <v>6</v>
      </c>
      <c r="G121" s="88">
        <v>1</v>
      </c>
      <c r="H121" s="89"/>
      <c r="I121" s="88">
        <v>1</v>
      </c>
      <c r="J121" s="89">
        <v>2</v>
      </c>
      <c r="K121" s="88"/>
      <c r="L121" s="89"/>
      <c r="M121" s="88"/>
      <c r="N121" s="89"/>
      <c r="O121" s="88"/>
      <c r="P121" s="89"/>
      <c r="Q121" s="88">
        <v>1</v>
      </c>
      <c r="R121" s="89"/>
      <c r="S121" s="88"/>
      <c r="T121" s="89"/>
      <c r="U121" s="88"/>
      <c r="V121" s="89">
        <f t="shared" si="5"/>
        <v>0</v>
      </c>
      <c r="W121" s="88"/>
      <c r="X121" s="89"/>
      <c r="Y121" s="88"/>
      <c r="Z121" s="89"/>
      <c r="AA121" s="88"/>
      <c r="AB121" s="89"/>
      <c r="AC121" s="88"/>
      <c r="AD121" s="89"/>
      <c r="AE121" s="88"/>
      <c r="AF121" s="89"/>
      <c r="AG121" s="88"/>
      <c r="AH121" s="89"/>
      <c r="AI121" s="88"/>
      <c r="AJ121" s="89"/>
      <c r="AK121" s="88"/>
      <c r="AL121" s="89"/>
      <c r="AM121" s="88"/>
      <c r="AN121" s="89"/>
      <c r="AO121" s="88"/>
      <c r="AP121" s="89"/>
      <c r="AQ121" s="88">
        <v>1</v>
      </c>
      <c r="AR121" s="89"/>
      <c r="AS121" s="88"/>
      <c r="AT121" s="89"/>
      <c r="AU121" s="88"/>
      <c r="AV121" s="84" t="s">
        <v>510</v>
      </c>
      <c r="AW121" s="85" t="s">
        <v>1382</v>
      </c>
      <c r="AX121" s="32"/>
      <c r="AY121" s="32"/>
      <c r="AZ121" s="32"/>
      <c r="BA121" s="32"/>
      <c r="BB121" s="32"/>
    </row>
    <row r="122" spans="1:54" x14ac:dyDescent="0.2">
      <c r="A122" s="94" t="s">
        <v>510</v>
      </c>
      <c r="B122" s="90" t="s">
        <v>1383</v>
      </c>
      <c r="C122" s="91" t="s">
        <v>923</v>
      </c>
      <c r="D122" s="92">
        <f t="shared" si="3"/>
        <v>9750</v>
      </c>
      <c r="E122" s="92" t="s">
        <v>1064</v>
      </c>
      <c r="F122" s="96">
        <f t="shared" si="4"/>
        <v>6</v>
      </c>
      <c r="G122" s="93">
        <v>1</v>
      </c>
      <c r="H122" s="93"/>
      <c r="I122" s="93">
        <v>1</v>
      </c>
      <c r="J122" s="93">
        <v>2</v>
      </c>
      <c r="K122" s="93"/>
      <c r="L122" s="93"/>
      <c r="M122" s="93"/>
      <c r="N122" s="93"/>
      <c r="O122" s="93"/>
      <c r="P122" s="93"/>
      <c r="Q122" s="93">
        <v>1</v>
      </c>
      <c r="R122" s="93"/>
      <c r="S122" s="93"/>
      <c r="T122" s="93"/>
      <c r="U122" s="93"/>
      <c r="V122" s="93">
        <f t="shared" si="5"/>
        <v>0</v>
      </c>
      <c r="W122" s="93"/>
      <c r="X122" s="93"/>
      <c r="Y122" s="93"/>
      <c r="Z122" s="93"/>
      <c r="AA122" s="93"/>
      <c r="AB122" s="93"/>
      <c r="AC122" s="93"/>
      <c r="AD122" s="93"/>
      <c r="AE122" s="93"/>
      <c r="AF122" s="93"/>
      <c r="AG122" s="93"/>
      <c r="AH122" s="93"/>
      <c r="AI122" s="93"/>
      <c r="AJ122" s="93"/>
      <c r="AK122" s="93"/>
      <c r="AL122" s="93"/>
      <c r="AM122" s="93"/>
      <c r="AN122" s="93"/>
      <c r="AO122" s="93"/>
      <c r="AP122" s="93"/>
      <c r="AQ122" s="93">
        <v>1</v>
      </c>
      <c r="AR122" s="93"/>
      <c r="AS122" s="93"/>
      <c r="AT122" s="93"/>
      <c r="AU122" s="93"/>
      <c r="AV122" s="94" t="s">
        <v>510</v>
      </c>
      <c r="AW122" s="90" t="s">
        <v>1383</v>
      </c>
      <c r="AX122" s="32"/>
      <c r="AY122" s="32"/>
      <c r="AZ122" s="32"/>
      <c r="BA122" s="32"/>
      <c r="BB122" s="32"/>
    </row>
    <row r="123" spans="1:54" x14ac:dyDescent="0.2">
      <c r="A123" s="84" t="s">
        <v>510</v>
      </c>
      <c r="B123" s="85" t="s">
        <v>1384</v>
      </c>
      <c r="C123" s="86" t="s">
        <v>450</v>
      </c>
      <c r="D123" s="87">
        <f t="shared" si="3"/>
        <v>10320</v>
      </c>
      <c r="E123" s="87" t="s">
        <v>1064</v>
      </c>
      <c r="F123" s="95">
        <f t="shared" si="4"/>
        <v>6</v>
      </c>
      <c r="G123" s="88">
        <v>1</v>
      </c>
      <c r="H123" s="89"/>
      <c r="I123" s="88">
        <v>1</v>
      </c>
      <c r="J123" s="89">
        <v>2</v>
      </c>
      <c r="K123" s="88"/>
      <c r="L123" s="89"/>
      <c r="M123" s="88"/>
      <c r="N123" s="89"/>
      <c r="O123" s="88"/>
      <c r="P123" s="89"/>
      <c r="Q123" s="88">
        <v>1</v>
      </c>
      <c r="R123" s="89"/>
      <c r="S123" s="88"/>
      <c r="T123" s="89"/>
      <c r="U123" s="88"/>
      <c r="V123" s="89">
        <f t="shared" si="5"/>
        <v>0</v>
      </c>
      <c r="W123" s="88"/>
      <c r="X123" s="89"/>
      <c r="Y123" s="88"/>
      <c r="Z123" s="89"/>
      <c r="AA123" s="88"/>
      <c r="AB123" s="89"/>
      <c r="AC123" s="88"/>
      <c r="AD123" s="89"/>
      <c r="AE123" s="88"/>
      <c r="AF123" s="89"/>
      <c r="AG123" s="88"/>
      <c r="AH123" s="89"/>
      <c r="AI123" s="88">
        <v>1</v>
      </c>
      <c r="AJ123" s="89"/>
      <c r="AK123" s="88"/>
      <c r="AL123" s="89"/>
      <c r="AM123" s="88"/>
      <c r="AN123" s="89"/>
      <c r="AO123" s="88"/>
      <c r="AP123" s="89"/>
      <c r="AQ123" s="88"/>
      <c r="AR123" s="89"/>
      <c r="AS123" s="88"/>
      <c r="AT123" s="89"/>
      <c r="AU123" s="88"/>
      <c r="AV123" s="84" t="s">
        <v>510</v>
      </c>
      <c r="AW123" s="85" t="s">
        <v>1384</v>
      </c>
      <c r="AX123" s="32"/>
      <c r="AY123" s="32"/>
      <c r="AZ123" s="32"/>
      <c r="BA123" s="32"/>
      <c r="BB123" s="32"/>
    </row>
    <row r="124" spans="1:54" x14ac:dyDescent="0.2">
      <c r="A124" s="94" t="s">
        <v>510</v>
      </c>
      <c r="B124" s="90" t="s">
        <v>1385</v>
      </c>
      <c r="C124" s="91" t="s">
        <v>451</v>
      </c>
      <c r="D124" s="92">
        <f t="shared" si="3"/>
        <v>10320</v>
      </c>
      <c r="E124" s="92" t="s">
        <v>1064</v>
      </c>
      <c r="F124" s="96">
        <f t="shared" si="4"/>
        <v>6</v>
      </c>
      <c r="G124" s="93">
        <v>1</v>
      </c>
      <c r="H124" s="93"/>
      <c r="I124" s="93">
        <v>1</v>
      </c>
      <c r="J124" s="93">
        <v>2</v>
      </c>
      <c r="K124" s="93"/>
      <c r="L124" s="93"/>
      <c r="M124" s="93"/>
      <c r="N124" s="93"/>
      <c r="O124" s="93"/>
      <c r="P124" s="93"/>
      <c r="Q124" s="93">
        <v>1</v>
      </c>
      <c r="R124" s="93"/>
      <c r="S124" s="93"/>
      <c r="T124" s="93"/>
      <c r="U124" s="93"/>
      <c r="V124" s="93">
        <f t="shared" si="5"/>
        <v>0</v>
      </c>
      <c r="W124" s="93"/>
      <c r="X124" s="93"/>
      <c r="Y124" s="93"/>
      <c r="Z124" s="93"/>
      <c r="AA124" s="93"/>
      <c r="AB124" s="93"/>
      <c r="AC124" s="93"/>
      <c r="AD124" s="93"/>
      <c r="AE124" s="93"/>
      <c r="AF124" s="93"/>
      <c r="AG124" s="93"/>
      <c r="AH124" s="93"/>
      <c r="AI124" s="93">
        <v>1</v>
      </c>
      <c r="AJ124" s="93"/>
      <c r="AK124" s="93"/>
      <c r="AL124" s="93"/>
      <c r="AM124" s="93"/>
      <c r="AN124" s="93"/>
      <c r="AO124" s="93"/>
      <c r="AP124" s="93"/>
      <c r="AQ124" s="93"/>
      <c r="AR124" s="93"/>
      <c r="AS124" s="93"/>
      <c r="AT124" s="93"/>
      <c r="AU124" s="93"/>
      <c r="AV124" s="94" t="s">
        <v>510</v>
      </c>
      <c r="AW124" s="90" t="s">
        <v>1385</v>
      </c>
      <c r="AX124" s="32"/>
      <c r="AY124" s="32"/>
      <c r="AZ124" s="32"/>
      <c r="BA124" s="32"/>
      <c r="BB124" s="32"/>
    </row>
    <row r="125" spans="1:54" x14ac:dyDescent="0.2">
      <c r="A125" s="84" t="s">
        <v>510</v>
      </c>
      <c r="B125" s="85" t="s">
        <v>1386</v>
      </c>
      <c r="C125" s="86" t="s">
        <v>452</v>
      </c>
      <c r="D125" s="87">
        <f t="shared" si="3"/>
        <v>9484</v>
      </c>
      <c r="E125" s="87" t="s">
        <v>1064</v>
      </c>
      <c r="F125" s="95">
        <f t="shared" si="4"/>
        <v>10</v>
      </c>
      <c r="G125" s="88">
        <v>1</v>
      </c>
      <c r="H125" s="89"/>
      <c r="I125" s="88"/>
      <c r="J125" s="89">
        <v>2</v>
      </c>
      <c r="K125" s="88">
        <v>1</v>
      </c>
      <c r="L125" s="89"/>
      <c r="M125" s="88"/>
      <c r="N125" s="89"/>
      <c r="O125" s="88">
        <v>2</v>
      </c>
      <c r="P125" s="89"/>
      <c r="Q125" s="88"/>
      <c r="R125" s="89"/>
      <c r="S125" s="88"/>
      <c r="T125" s="89">
        <v>2</v>
      </c>
      <c r="U125" s="88"/>
      <c r="V125" s="89">
        <f t="shared" si="5"/>
        <v>2</v>
      </c>
      <c r="W125" s="88"/>
      <c r="X125" s="89"/>
      <c r="Y125" s="88"/>
      <c r="Z125" s="89"/>
      <c r="AA125" s="88"/>
      <c r="AB125" s="89"/>
      <c r="AC125" s="88"/>
      <c r="AD125" s="89"/>
      <c r="AE125" s="88"/>
      <c r="AF125" s="89"/>
      <c r="AG125" s="88"/>
      <c r="AH125" s="89"/>
      <c r="AI125" s="88"/>
      <c r="AJ125" s="89"/>
      <c r="AK125" s="88"/>
      <c r="AL125" s="89"/>
      <c r="AM125" s="88"/>
      <c r="AN125" s="89"/>
      <c r="AO125" s="88"/>
      <c r="AP125" s="89"/>
      <c r="AQ125" s="88"/>
      <c r="AR125" s="89"/>
      <c r="AS125" s="88"/>
      <c r="AT125" s="89"/>
      <c r="AU125" s="88"/>
      <c r="AV125" s="84" t="s">
        <v>510</v>
      </c>
      <c r="AW125" s="85" t="s">
        <v>1386</v>
      </c>
      <c r="AX125" s="32"/>
      <c r="AY125" s="32"/>
      <c r="AZ125" s="32"/>
      <c r="BA125" s="32"/>
      <c r="BB125" s="32"/>
    </row>
    <row r="126" spans="1:54" x14ac:dyDescent="0.2">
      <c r="A126" s="94" t="s">
        <v>510</v>
      </c>
      <c r="B126" s="90" t="s">
        <v>1387</v>
      </c>
      <c r="C126" s="91" t="s">
        <v>453</v>
      </c>
      <c r="D126" s="92">
        <f t="shared" si="3"/>
        <v>6976</v>
      </c>
      <c r="E126" s="92" t="s">
        <v>1064</v>
      </c>
      <c r="F126" s="96">
        <f t="shared" si="4"/>
        <v>7</v>
      </c>
      <c r="G126" s="93"/>
      <c r="H126" s="93">
        <v>1</v>
      </c>
      <c r="I126" s="93">
        <v>1</v>
      </c>
      <c r="J126" s="93">
        <v>1</v>
      </c>
      <c r="K126" s="93">
        <v>1</v>
      </c>
      <c r="L126" s="93"/>
      <c r="M126" s="93"/>
      <c r="N126" s="93"/>
      <c r="O126" s="93"/>
      <c r="P126" s="93"/>
      <c r="Q126" s="93">
        <v>1</v>
      </c>
      <c r="R126" s="93"/>
      <c r="S126" s="93"/>
      <c r="T126" s="93">
        <v>2</v>
      </c>
      <c r="U126" s="93"/>
      <c r="V126" s="93">
        <f t="shared" si="5"/>
        <v>0</v>
      </c>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4" t="s">
        <v>510</v>
      </c>
      <c r="AW126" s="90" t="s">
        <v>1387</v>
      </c>
      <c r="AX126" s="32"/>
      <c r="AY126" s="32"/>
      <c r="AZ126" s="32"/>
      <c r="BA126" s="32"/>
      <c r="BB126" s="32"/>
    </row>
    <row r="127" spans="1:54" x14ac:dyDescent="0.2">
      <c r="A127" s="84" t="s">
        <v>510</v>
      </c>
      <c r="B127" s="85" t="s">
        <v>1388</v>
      </c>
      <c r="C127" s="86" t="s">
        <v>454</v>
      </c>
      <c r="D127" s="87">
        <f t="shared" si="3"/>
        <v>10224</v>
      </c>
      <c r="E127" s="87" t="s">
        <v>1064</v>
      </c>
      <c r="F127" s="95">
        <f t="shared" si="4"/>
        <v>12</v>
      </c>
      <c r="G127" s="88">
        <v>1</v>
      </c>
      <c r="H127" s="89"/>
      <c r="I127" s="88"/>
      <c r="J127" s="89">
        <v>2</v>
      </c>
      <c r="K127" s="88">
        <v>1</v>
      </c>
      <c r="L127" s="89"/>
      <c r="M127" s="88"/>
      <c r="N127" s="89"/>
      <c r="O127" s="88">
        <v>2</v>
      </c>
      <c r="P127" s="89"/>
      <c r="Q127" s="88"/>
      <c r="R127" s="89"/>
      <c r="S127" s="88"/>
      <c r="T127" s="89">
        <v>2</v>
      </c>
      <c r="U127" s="88"/>
      <c r="V127" s="89">
        <f t="shared" si="5"/>
        <v>2</v>
      </c>
      <c r="W127" s="88"/>
      <c r="X127" s="89"/>
      <c r="Y127" s="88"/>
      <c r="Z127" s="89"/>
      <c r="AA127" s="88"/>
      <c r="AB127" s="89"/>
      <c r="AC127" s="88">
        <v>2</v>
      </c>
      <c r="AD127" s="89"/>
      <c r="AE127" s="88"/>
      <c r="AF127" s="89"/>
      <c r="AG127" s="88"/>
      <c r="AH127" s="89"/>
      <c r="AI127" s="88"/>
      <c r="AJ127" s="89"/>
      <c r="AK127" s="88"/>
      <c r="AL127" s="89"/>
      <c r="AM127" s="88"/>
      <c r="AN127" s="89"/>
      <c r="AO127" s="88"/>
      <c r="AP127" s="89"/>
      <c r="AQ127" s="88"/>
      <c r="AR127" s="89"/>
      <c r="AS127" s="88"/>
      <c r="AT127" s="89"/>
      <c r="AU127" s="88"/>
      <c r="AV127" s="84" t="s">
        <v>510</v>
      </c>
      <c r="AW127" s="85" t="s">
        <v>1388</v>
      </c>
      <c r="AX127" s="32"/>
      <c r="AY127" s="32"/>
      <c r="AZ127" s="32"/>
      <c r="BA127" s="32"/>
      <c r="BB127" s="32"/>
    </row>
    <row r="128" spans="1:54" x14ac:dyDescent="0.2">
      <c r="A128" s="94" t="s">
        <v>510</v>
      </c>
      <c r="B128" s="90" t="s">
        <v>1389</v>
      </c>
      <c r="C128" s="91" t="s">
        <v>455</v>
      </c>
      <c r="D128" s="92">
        <f t="shared" si="3"/>
        <v>10254</v>
      </c>
      <c r="E128" s="92" t="s">
        <v>1064</v>
      </c>
      <c r="F128" s="96">
        <f t="shared" si="4"/>
        <v>12</v>
      </c>
      <c r="G128" s="93">
        <v>1</v>
      </c>
      <c r="H128" s="93"/>
      <c r="I128" s="93"/>
      <c r="J128" s="93">
        <v>2</v>
      </c>
      <c r="K128" s="93">
        <v>1</v>
      </c>
      <c r="L128" s="93"/>
      <c r="M128" s="93"/>
      <c r="N128" s="93"/>
      <c r="O128" s="93">
        <v>2</v>
      </c>
      <c r="P128" s="93"/>
      <c r="Q128" s="93"/>
      <c r="R128" s="93"/>
      <c r="S128" s="93"/>
      <c r="T128" s="93">
        <v>2</v>
      </c>
      <c r="U128" s="93"/>
      <c r="V128" s="93">
        <f t="shared" si="5"/>
        <v>2</v>
      </c>
      <c r="W128" s="93"/>
      <c r="X128" s="93"/>
      <c r="Y128" s="93">
        <v>2</v>
      </c>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4" t="s">
        <v>510</v>
      </c>
      <c r="AW128" s="90" t="s">
        <v>1389</v>
      </c>
      <c r="AX128" s="32"/>
      <c r="AY128" s="32"/>
      <c r="AZ128" s="32"/>
      <c r="BA128" s="32"/>
      <c r="BB128" s="32"/>
    </row>
    <row r="129" spans="1:54" x14ac:dyDescent="0.2">
      <c r="A129" s="84" t="s">
        <v>510</v>
      </c>
      <c r="B129" s="85" t="s">
        <v>1390</v>
      </c>
      <c r="C129" s="86" t="s">
        <v>456</v>
      </c>
      <c r="D129" s="87">
        <f t="shared" si="3"/>
        <v>11000</v>
      </c>
      <c r="E129" s="87" t="s">
        <v>1064</v>
      </c>
      <c r="F129" s="95">
        <f t="shared" si="4"/>
        <v>8</v>
      </c>
      <c r="G129" s="88">
        <v>1</v>
      </c>
      <c r="H129" s="89"/>
      <c r="I129" s="88"/>
      <c r="J129" s="89">
        <v>2</v>
      </c>
      <c r="K129" s="88">
        <v>1</v>
      </c>
      <c r="L129" s="89"/>
      <c r="M129" s="88"/>
      <c r="N129" s="89"/>
      <c r="O129" s="88">
        <v>2</v>
      </c>
      <c r="P129" s="89"/>
      <c r="Q129" s="88"/>
      <c r="R129" s="89"/>
      <c r="S129" s="88"/>
      <c r="T129" s="89"/>
      <c r="U129" s="88"/>
      <c r="V129" s="89">
        <f t="shared" si="5"/>
        <v>0</v>
      </c>
      <c r="W129" s="88"/>
      <c r="X129" s="89"/>
      <c r="Y129" s="88"/>
      <c r="Z129" s="89"/>
      <c r="AA129" s="88"/>
      <c r="AB129" s="89"/>
      <c r="AC129" s="88"/>
      <c r="AD129" s="89"/>
      <c r="AE129" s="88"/>
      <c r="AF129" s="89"/>
      <c r="AG129" s="88"/>
      <c r="AH129" s="89"/>
      <c r="AI129" s="88"/>
      <c r="AJ129" s="89"/>
      <c r="AK129" s="88"/>
      <c r="AL129" s="89"/>
      <c r="AM129" s="88"/>
      <c r="AN129" s="89"/>
      <c r="AO129" s="88"/>
      <c r="AP129" s="89"/>
      <c r="AQ129" s="88"/>
      <c r="AR129" s="89"/>
      <c r="AS129" s="88">
        <v>2</v>
      </c>
      <c r="AT129" s="89"/>
      <c r="AU129" s="88"/>
      <c r="AV129" s="84" t="s">
        <v>510</v>
      </c>
      <c r="AW129" s="85" t="s">
        <v>1390</v>
      </c>
      <c r="AX129" s="32"/>
      <c r="AY129" s="32"/>
      <c r="AZ129" s="32"/>
      <c r="BA129" s="32"/>
      <c r="BB129" s="32"/>
    </row>
    <row r="130" spans="1:54" x14ac:dyDescent="0.2">
      <c r="A130" s="94" t="s">
        <v>510</v>
      </c>
      <c r="B130" s="90" t="s">
        <v>1391</v>
      </c>
      <c r="C130" s="91" t="s">
        <v>457</v>
      </c>
      <c r="D130" s="92">
        <f t="shared" si="3"/>
        <v>11000</v>
      </c>
      <c r="E130" s="92" t="s">
        <v>1064</v>
      </c>
      <c r="F130" s="96">
        <f t="shared" si="4"/>
        <v>8</v>
      </c>
      <c r="G130" s="93">
        <v>1</v>
      </c>
      <c r="H130" s="93"/>
      <c r="I130" s="93"/>
      <c r="J130" s="93">
        <v>2</v>
      </c>
      <c r="K130" s="93">
        <v>1</v>
      </c>
      <c r="L130" s="93"/>
      <c r="M130" s="93"/>
      <c r="N130" s="93"/>
      <c r="O130" s="93">
        <v>2</v>
      </c>
      <c r="P130" s="93"/>
      <c r="Q130" s="93"/>
      <c r="R130" s="93"/>
      <c r="S130" s="93"/>
      <c r="T130" s="93"/>
      <c r="U130" s="93"/>
      <c r="V130" s="93">
        <f t="shared" si="5"/>
        <v>0</v>
      </c>
      <c r="W130" s="93"/>
      <c r="X130" s="93"/>
      <c r="Y130" s="93"/>
      <c r="Z130" s="93"/>
      <c r="AA130" s="93"/>
      <c r="AB130" s="93"/>
      <c r="AC130" s="93"/>
      <c r="AD130" s="93"/>
      <c r="AE130" s="93"/>
      <c r="AF130" s="93"/>
      <c r="AG130" s="93"/>
      <c r="AH130" s="93"/>
      <c r="AI130" s="93"/>
      <c r="AJ130" s="93"/>
      <c r="AK130" s="93"/>
      <c r="AL130" s="93"/>
      <c r="AM130" s="93"/>
      <c r="AN130" s="93"/>
      <c r="AO130" s="93">
        <v>2</v>
      </c>
      <c r="AP130" s="93"/>
      <c r="AQ130" s="93"/>
      <c r="AR130" s="93"/>
      <c r="AS130" s="93"/>
      <c r="AT130" s="93"/>
      <c r="AU130" s="93"/>
      <c r="AV130" s="94" t="s">
        <v>510</v>
      </c>
      <c r="AW130" s="90" t="s">
        <v>1391</v>
      </c>
      <c r="AX130" s="32"/>
      <c r="AY130" s="32"/>
      <c r="AZ130" s="32"/>
      <c r="BA130" s="32"/>
      <c r="BB130" s="32"/>
    </row>
    <row r="131" spans="1:54" x14ac:dyDescent="0.2">
      <c r="A131" s="84" t="s">
        <v>510</v>
      </c>
      <c r="B131" s="85" t="s">
        <v>1392</v>
      </c>
      <c r="C131" s="86" t="s">
        <v>458</v>
      </c>
      <c r="D131" s="87">
        <f t="shared" si="3"/>
        <v>11700</v>
      </c>
      <c r="E131" s="87" t="s">
        <v>1064</v>
      </c>
      <c r="F131" s="95">
        <f t="shared" si="4"/>
        <v>8</v>
      </c>
      <c r="G131" s="88">
        <v>1</v>
      </c>
      <c r="H131" s="89"/>
      <c r="I131" s="88"/>
      <c r="J131" s="89">
        <v>2</v>
      </c>
      <c r="K131" s="88">
        <v>1</v>
      </c>
      <c r="L131" s="89"/>
      <c r="M131" s="88"/>
      <c r="N131" s="89"/>
      <c r="O131" s="88">
        <v>2</v>
      </c>
      <c r="P131" s="89"/>
      <c r="Q131" s="88"/>
      <c r="R131" s="89"/>
      <c r="S131" s="88"/>
      <c r="T131" s="89"/>
      <c r="U131" s="88"/>
      <c r="V131" s="89">
        <f t="shared" si="5"/>
        <v>0</v>
      </c>
      <c r="W131" s="88"/>
      <c r="X131" s="89"/>
      <c r="Y131" s="88"/>
      <c r="Z131" s="89"/>
      <c r="AA131" s="88"/>
      <c r="AB131" s="89"/>
      <c r="AC131" s="88"/>
      <c r="AD131" s="89"/>
      <c r="AE131" s="88"/>
      <c r="AF131" s="89"/>
      <c r="AG131" s="88"/>
      <c r="AH131" s="89"/>
      <c r="AI131" s="88"/>
      <c r="AJ131" s="89"/>
      <c r="AK131" s="88">
        <v>2</v>
      </c>
      <c r="AL131" s="89"/>
      <c r="AM131" s="88"/>
      <c r="AN131" s="89"/>
      <c r="AO131" s="88"/>
      <c r="AP131" s="89"/>
      <c r="AQ131" s="88"/>
      <c r="AR131" s="89"/>
      <c r="AS131" s="88"/>
      <c r="AT131" s="89"/>
      <c r="AU131" s="88"/>
      <c r="AV131" s="84" t="s">
        <v>510</v>
      </c>
      <c r="AW131" s="85" t="s">
        <v>1392</v>
      </c>
      <c r="AX131" s="32"/>
      <c r="AY131" s="32"/>
      <c r="AZ131" s="32"/>
      <c r="BA131" s="32"/>
      <c r="BB131" s="32"/>
    </row>
    <row r="132" spans="1:54" x14ac:dyDescent="0.2">
      <c r="A132" s="94" t="s">
        <v>510</v>
      </c>
      <c r="B132" s="90" t="s">
        <v>1393</v>
      </c>
      <c r="C132" s="91" t="s">
        <v>459</v>
      </c>
      <c r="D132" s="92">
        <f t="shared" si="3"/>
        <v>11880</v>
      </c>
      <c r="E132" s="92" t="s">
        <v>1064</v>
      </c>
      <c r="F132" s="96">
        <f t="shared" si="4"/>
        <v>8</v>
      </c>
      <c r="G132" s="93">
        <v>1</v>
      </c>
      <c r="H132" s="93"/>
      <c r="I132" s="93"/>
      <c r="J132" s="93">
        <v>2</v>
      </c>
      <c r="K132" s="93">
        <v>1</v>
      </c>
      <c r="L132" s="93"/>
      <c r="M132" s="93"/>
      <c r="N132" s="93"/>
      <c r="O132" s="93">
        <v>2</v>
      </c>
      <c r="P132" s="93"/>
      <c r="Q132" s="93"/>
      <c r="R132" s="93"/>
      <c r="S132" s="93"/>
      <c r="T132" s="93"/>
      <c r="U132" s="93"/>
      <c r="V132" s="93">
        <f t="shared" si="5"/>
        <v>0</v>
      </c>
      <c r="W132" s="93"/>
      <c r="X132" s="93"/>
      <c r="Y132" s="93"/>
      <c r="Z132" s="93"/>
      <c r="AA132" s="93"/>
      <c r="AB132" s="93"/>
      <c r="AC132" s="93"/>
      <c r="AD132" s="93"/>
      <c r="AE132" s="93"/>
      <c r="AF132" s="93"/>
      <c r="AG132" s="93">
        <v>2</v>
      </c>
      <c r="AH132" s="93"/>
      <c r="AI132" s="93"/>
      <c r="AJ132" s="93"/>
      <c r="AK132" s="93"/>
      <c r="AL132" s="93"/>
      <c r="AM132" s="93"/>
      <c r="AN132" s="93"/>
      <c r="AO132" s="93"/>
      <c r="AP132" s="93"/>
      <c r="AQ132" s="93"/>
      <c r="AR132" s="93"/>
      <c r="AS132" s="93"/>
      <c r="AT132" s="93"/>
      <c r="AU132" s="93"/>
      <c r="AV132" s="94" t="s">
        <v>510</v>
      </c>
      <c r="AW132" s="90" t="s">
        <v>1393</v>
      </c>
      <c r="AX132" s="32"/>
      <c r="AY132" s="32"/>
      <c r="AZ132" s="32"/>
      <c r="BA132" s="32"/>
      <c r="BB132" s="32"/>
    </row>
    <row r="133" spans="1:54" x14ac:dyDescent="0.2">
      <c r="A133" s="84" t="s">
        <v>510</v>
      </c>
      <c r="B133" s="85" t="s">
        <v>1394</v>
      </c>
      <c r="C133" s="86" t="s">
        <v>460</v>
      </c>
      <c r="D133" s="87">
        <f t="shared" si="3"/>
        <v>8976</v>
      </c>
      <c r="E133" s="87" t="s">
        <v>1064</v>
      </c>
      <c r="F133" s="95">
        <f t="shared" si="4"/>
        <v>7</v>
      </c>
      <c r="G133" s="88">
        <v>1</v>
      </c>
      <c r="H133" s="89"/>
      <c r="I133" s="88"/>
      <c r="J133" s="89">
        <v>3</v>
      </c>
      <c r="K133" s="88"/>
      <c r="L133" s="89"/>
      <c r="M133" s="88"/>
      <c r="N133" s="89"/>
      <c r="O133" s="88"/>
      <c r="P133" s="89"/>
      <c r="Q133" s="88">
        <v>1</v>
      </c>
      <c r="R133" s="89"/>
      <c r="S133" s="88"/>
      <c r="T133" s="89">
        <v>2</v>
      </c>
      <c r="U133" s="88"/>
      <c r="V133" s="89">
        <f t="shared" si="5"/>
        <v>0</v>
      </c>
      <c r="W133" s="88"/>
      <c r="X133" s="89"/>
      <c r="Y133" s="88"/>
      <c r="Z133" s="89"/>
      <c r="AA133" s="88"/>
      <c r="AB133" s="89"/>
      <c r="AC133" s="88"/>
      <c r="AD133" s="89"/>
      <c r="AE133" s="88"/>
      <c r="AF133" s="89"/>
      <c r="AG133" s="88"/>
      <c r="AH133" s="89"/>
      <c r="AI133" s="88"/>
      <c r="AJ133" s="89"/>
      <c r="AK133" s="88"/>
      <c r="AL133" s="89"/>
      <c r="AM133" s="88"/>
      <c r="AN133" s="89"/>
      <c r="AO133" s="88"/>
      <c r="AP133" s="89"/>
      <c r="AQ133" s="88"/>
      <c r="AR133" s="89"/>
      <c r="AS133" s="88"/>
      <c r="AT133" s="89"/>
      <c r="AU133" s="88"/>
      <c r="AV133" s="84" t="s">
        <v>510</v>
      </c>
      <c r="AW133" s="85" t="s">
        <v>1394</v>
      </c>
      <c r="AX133" s="32"/>
      <c r="AY133" s="32"/>
      <c r="AZ133" s="32"/>
      <c r="BA133" s="32"/>
      <c r="BB133" s="32"/>
    </row>
    <row r="134" spans="1:54" x14ac:dyDescent="0.2">
      <c r="A134" s="94" t="s">
        <v>510</v>
      </c>
      <c r="B134" s="90" t="s">
        <v>1092</v>
      </c>
      <c r="C134" s="91" t="s">
        <v>1094</v>
      </c>
      <c r="D134" s="92">
        <f>G134*G$4+H134*H$4+I134*I$4+J134*J$4+K134*K$4+L134*L$4+N134*N$4+O134*O$4+P134*P$4+Q134*Q$4+R134*R$4+S134*S$4+T134*T$4+U134*U$4+V134*V$4+W134*W$4+X134*X$4+Y134*Y$4+Z134*Z$4+AA134*AA$4+AB134*AB$4+AC134*AC$4+AD134*AD$4+AE134*AE$4+AF134*AF$4+AG134*AG$4+AH134*AH$4+AI134*AI$4+AJ134*AJ$4+AK134*AK$4+AL134*AL$4+AM134*AM$4+AN134*AN$4+AO134*AO$4+AP134*AP$4+AQ134*AQ$4+AR134*AR$4+AS134*AS$4+AT134*AT$4+AU134*AU$4</f>
        <v>10600</v>
      </c>
      <c r="E134" s="92" t="s">
        <v>1064</v>
      </c>
      <c r="F134" s="96">
        <f>SUM(G134:AU134)</f>
        <v>9</v>
      </c>
      <c r="G134" s="93">
        <v>1</v>
      </c>
      <c r="H134" s="93"/>
      <c r="I134" s="93">
        <v>4</v>
      </c>
      <c r="J134" s="93"/>
      <c r="K134" s="93"/>
      <c r="L134" s="93">
        <v>1</v>
      </c>
      <c r="M134" s="93"/>
      <c r="N134" s="93"/>
      <c r="O134" s="93"/>
      <c r="P134" s="93"/>
      <c r="Q134" s="93"/>
      <c r="R134" s="93">
        <v>1</v>
      </c>
      <c r="S134" s="93"/>
      <c r="T134" s="93"/>
      <c r="U134" s="93">
        <v>2</v>
      </c>
      <c r="V134" s="93">
        <f>IF(OR(SUM(N134:R134)&lt;2,SUM(S134:U134)&lt;2),0,2*(SUM(N134:R134)-1))</f>
        <v>0</v>
      </c>
      <c r="W134" s="93"/>
      <c r="X134" s="93"/>
      <c r="Y134" s="93"/>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4" t="s">
        <v>510</v>
      </c>
      <c r="AW134" s="90" t="s">
        <v>1092</v>
      </c>
      <c r="AX134" s="32"/>
      <c r="AY134" s="32"/>
      <c r="AZ134" s="32"/>
      <c r="BA134" s="32"/>
      <c r="BB134" s="32"/>
    </row>
    <row r="135" spans="1:54" x14ac:dyDescent="0.2">
      <c r="A135" s="84" t="s">
        <v>510</v>
      </c>
      <c r="B135" s="85" t="s">
        <v>1093</v>
      </c>
      <c r="C135" s="86" t="s">
        <v>1095</v>
      </c>
      <c r="D135" s="87">
        <f>G135*G$4+H135*H$4+I135*I$4+J135*J$4+K135*K$4+L135*L$4+N135*N$4+O135*O$4+P135*P$4+Q135*Q$4+R135*R$4+S135*S$4+T135*T$4+U135*U$4+V135*V$4+W135*W$4+X135*X$4+Y135*Y$4+Z135*Z$4+AA135*AA$4+AB135*AB$4+AC135*AC$4+AD135*AD$4+AE135*AE$4+AF135*AF$4+AG135*AG$4+AH135*AH$4+AI135*AI$4+AJ135*AJ$4+AK135*AK$4+AL135*AL$4+AM135*AM$4+AN135*AN$4+AO135*AO$4+AP135*AP$4+AQ135*AQ$4+AR135*AR$4+AS135*AS$4+AT135*AT$4+AU135*AU$4</f>
        <v>9950</v>
      </c>
      <c r="E135" s="87" t="s">
        <v>1064</v>
      </c>
      <c r="F135" s="95">
        <f>SUM(G135:AU135)</f>
        <v>9</v>
      </c>
      <c r="G135" s="88">
        <v>1</v>
      </c>
      <c r="H135" s="89"/>
      <c r="I135" s="88">
        <v>4</v>
      </c>
      <c r="J135" s="89"/>
      <c r="K135" s="88"/>
      <c r="L135" s="89"/>
      <c r="M135" s="88">
        <v>1</v>
      </c>
      <c r="N135" s="89"/>
      <c r="O135" s="88"/>
      <c r="P135" s="89"/>
      <c r="Q135" s="88"/>
      <c r="R135" s="89">
        <v>1</v>
      </c>
      <c r="S135" s="88"/>
      <c r="T135" s="89"/>
      <c r="U135" s="88">
        <v>2</v>
      </c>
      <c r="V135" s="89">
        <f>IF(OR(SUM(N135:R135)&lt;2,SUM(S135:U135)&lt;2),0,2*(SUM(N135:R135)-1))</f>
        <v>0</v>
      </c>
      <c r="W135" s="88"/>
      <c r="X135" s="89"/>
      <c r="Y135" s="88"/>
      <c r="Z135" s="89"/>
      <c r="AA135" s="88"/>
      <c r="AB135" s="89"/>
      <c r="AC135" s="88"/>
      <c r="AD135" s="89"/>
      <c r="AE135" s="88"/>
      <c r="AF135" s="89"/>
      <c r="AG135" s="88"/>
      <c r="AH135" s="89"/>
      <c r="AI135" s="88"/>
      <c r="AJ135" s="89"/>
      <c r="AK135" s="88"/>
      <c r="AL135" s="89"/>
      <c r="AM135" s="88"/>
      <c r="AN135" s="89"/>
      <c r="AO135" s="88"/>
      <c r="AP135" s="89"/>
      <c r="AQ135" s="88"/>
      <c r="AR135" s="89"/>
      <c r="AS135" s="88"/>
      <c r="AT135" s="89"/>
      <c r="AU135" s="88"/>
      <c r="AV135" s="84" t="s">
        <v>510</v>
      </c>
      <c r="AW135" s="85" t="s">
        <v>1093</v>
      </c>
      <c r="AX135" s="32"/>
      <c r="AY135" s="32"/>
      <c r="AZ135" s="32"/>
      <c r="BA135" s="32"/>
      <c r="BB135" s="32"/>
    </row>
    <row r="136" spans="1:54" x14ac:dyDescent="0.2">
      <c r="A136" s="94" t="s">
        <v>510</v>
      </c>
      <c r="B136" s="90" t="s">
        <v>1395</v>
      </c>
      <c r="C136" s="91" t="s">
        <v>461</v>
      </c>
      <c r="D136" s="92">
        <f t="shared" si="3"/>
        <v>9386</v>
      </c>
      <c r="E136" s="92" t="s">
        <v>1064</v>
      </c>
      <c r="F136" s="96">
        <f t="shared" si="4"/>
        <v>8</v>
      </c>
      <c r="G136" s="93">
        <v>1</v>
      </c>
      <c r="H136" s="93"/>
      <c r="I136" s="93"/>
      <c r="J136" s="93">
        <v>3</v>
      </c>
      <c r="K136" s="93"/>
      <c r="L136" s="93"/>
      <c r="M136" s="93"/>
      <c r="N136" s="93"/>
      <c r="O136" s="93"/>
      <c r="P136" s="93"/>
      <c r="Q136" s="93">
        <v>1</v>
      </c>
      <c r="R136" s="93"/>
      <c r="S136" s="93"/>
      <c r="T136" s="93">
        <v>2</v>
      </c>
      <c r="U136" s="93"/>
      <c r="V136" s="93">
        <f t="shared" si="5"/>
        <v>0</v>
      </c>
      <c r="W136" s="93"/>
      <c r="X136" s="93"/>
      <c r="Y136" s="93"/>
      <c r="Z136" s="93"/>
      <c r="AA136" s="93">
        <v>1</v>
      </c>
      <c r="AB136" s="93"/>
      <c r="AC136" s="93"/>
      <c r="AD136" s="93"/>
      <c r="AE136" s="93"/>
      <c r="AF136" s="93"/>
      <c r="AG136" s="93"/>
      <c r="AH136" s="93"/>
      <c r="AI136" s="93"/>
      <c r="AJ136" s="93"/>
      <c r="AK136" s="93"/>
      <c r="AL136" s="93"/>
      <c r="AM136" s="93"/>
      <c r="AN136" s="93"/>
      <c r="AO136" s="93"/>
      <c r="AP136" s="93"/>
      <c r="AQ136" s="93"/>
      <c r="AR136" s="93"/>
      <c r="AS136" s="93"/>
      <c r="AT136" s="93"/>
      <c r="AU136" s="93"/>
      <c r="AV136" s="94" t="s">
        <v>510</v>
      </c>
      <c r="AW136" s="90" t="s">
        <v>1395</v>
      </c>
      <c r="AX136" s="32"/>
      <c r="AY136" s="32"/>
      <c r="AZ136" s="32"/>
      <c r="BA136" s="32"/>
      <c r="BB136" s="32"/>
    </row>
    <row r="137" spans="1:54" x14ac:dyDescent="0.2">
      <c r="A137" s="84" t="s">
        <v>510</v>
      </c>
      <c r="B137" s="85" t="s">
        <v>1396</v>
      </c>
      <c r="C137" s="86" t="s">
        <v>462</v>
      </c>
      <c r="D137" s="87">
        <f t="shared" si="3"/>
        <v>9386</v>
      </c>
      <c r="E137" s="87" t="s">
        <v>1064</v>
      </c>
      <c r="F137" s="95">
        <f t="shared" si="4"/>
        <v>8</v>
      </c>
      <c r="G137" s="88">
        <v>1</v>
      </c>
      <c r="H137" s="89"/>
      <c r="I137" s="88"/>
      <c r="J137" s="89">
        <v>3</v>
      </c>
      <c r="K137" s="88"/>
      <c r="L137" s="89"/>
      <c r="M137" s="88"/>
      <c r="N137" s="89"/>
      <c r="O137" s="88"/>
      <c r="P137" s="89"/>
      <c r="Q137" s="88">
        <v>1</v>
      </c>
      <c r="R137" s="89"/>
      <c r="S137" s="88"/>
      <c r="T137" s="89">
        <v>2</v>
      </c>
      <c r="U137" s="88"/>
      <c r="V137" s="89">
        <f t="shared" si="5"/>
        <v>0</v>
      </c>
      <c r="W137" s="88"/>
      <c r="X137" s="89"/>
      <c r="Y137" s="88"/>
      <c r="Z137" s="89"/>
      <c r="AA137" s="88">
        <v>1</v>
      </c>
      <c r="AB137" s="89"/>
      <c r="AC137" s="88"/>
      <c r="AD137" s="89"/>
      <c r="AE137" s="88"/>
      <c r="AF137" s="89"/>
      <c r="AG137" s="88"/>
      <c r="AH137" s="89"/>
      <c r="AI137" s="88"/>
      <c r="AJ137" s="89"/>
      <c r="AK137" s="88"/>
      <c r="AL137" s="89"/>
      <c r="AM137" s="88"/>
      <c r="AN137" s="89"/>
      <c r="AO137" s="88"/>
      <c r="AP137" s="89"/>
      <c r="AQ137" s="88"/>
      <c r="AR137" s="89"/>
      <c r="AS137" s="88"/>
      <c r="AT137" s="89"/>
      <c r="AU137" s="88"/>
      <c r="AV137" s="84" t="s">
        <v>510</v>
      </c>
      <c r="AW137" s="85" t="s">
        <v>1396</v>
      </c>
      <c r="AX137" s="32"/>
      <c r="AY137" s="32"/>
      <c r="AZ137" s="32"/>
      <c r="BA137" s="32"/>
      <c r="BB137" s="32"/>
    </row>
    <row r="138" spans="1:54" x14ac:dyDescent="0.2">
      <c r="A138" s="94" t="s">
        <v>510</v>
      </c>
      <c r="B138" s="90" t="s">
        <v>1397</v>
      </c>
      <c r="C138" s="91" t="s">
        <v>463</v>
      </c>
      <c r="D138" s="92">
        <f t="shared" si="3"/>
        <v>9950</v>
      </c>
      <c r="E138" s="92" t="s">
        <v>1064</v>
      </c>
      <c r="F138" s="96">
        <f t="shared" si="4"/>
        <v>6</v>
      </c>
      <c r="G138" s="93">
        <v>1</v>
      </c>
      <c r="H138" s="93"/>
      <c r="I138" s="93"/>
      <c r="J138" s="93">
        <v>3</v>
      </c>
      <c r="K138" s="93"/>
      <c r="L138" s="93"/>
      <c r="M138" s="93"/>
      <c r="N138" s="93"/>
      <c r="O138" s="93"/>
      <c r="P138" s="93"/>
      <c r="Q138" s="93">
        <v>1</v>
      </c>
      <c r="R138" s="93"/>
      <c r="S138" s="93"/>
      <c r="T138" s="93"/>
      <c r="U138" s="93"/>
      <c r="V138" s="93">
        <f t="shared" si="5"/>
        <v>0</v>
      </c>
      <c r="W138" s="93"/>
      <c r="X138" s="93"/>
      <c r="Y138" s="93"/>
      <c r="Z138" s="93"/>
      <c r="AA138" s="93"/>
      <c r="AB138" s="93"/>
      <c r="AC138" s="93"/>
      <c r="AD138" s="93"/>
      <c r="AE138" s="93"/>
      <c r="AF138" s="93"/>
      <c r="AG138" s="93"/>
      <c r="AH138" s="93"/>
      <c r="AI138" s="93"/>
      <c r="AJ138" s="93"/>
      <c r="AK138" s="93"/>
      <c r="AL138" s="93"/>
      <c r="AM138" s="93"/>
      <c r="AN138" s="93"/>
      <c r="AO138" s="93"/>
      <c r="AP138" s="93"/>
      <c r="AQ138" s="93">
        <v>1</v>
      </c>
      <c r="AR138" s="93"/>
      <c r="AS138" s="93"/>
      <c r="AT138" s="93"/>
      <c r="AU138" s="93"/>
      <c r="AV138" s="94" t="s">
        <v>510</v>
      </c>
      <c r="AW138" s="90" t="s">
        <v>1397</v>
      </c>
      <c r="AX138" s="32"/>
      <c r="AY138" s="32"/>
      <c r="AZ138" s="32"/>
      <c r="BA138" s="32"/>
      <c r="BB138" s="32"/>
    </row>
    <row r="139" spans="1:54" x14ac:dyDescent="0.2">
      <c r="A139" s="84" t="s">
        <v>510</v>
      </c>
      <c r="B139" s="85" t="s">
        <v>609</v>
      </c>
      <c r="C139" s="86" t="s">
        <v>464</v>
      </c>
      <c r="D139" s="87">
        <f t="shared" si="3"/>
        <v>9950</v>
      </c>
      <c r="E139" s="87" t="s">
        <v>1064</v>
      </c>
      <c r="F139" s="95">
        <f t="shared" si="4"/>
        <v>6</v>
      </c>
      <c r="G139" s="88">
        <v>1</v>
      </c>
      <c r="H139" s="89"/>
      <c r="I139" s="88"/>
      <c r="J139" s="89">
        <v>3</v>
      </c>
      <c r="K139" s="88"/>
      <c r="L139" s="89"/>
      <c r="M139" s="88"/>
      <c r="N139" s="89"/>
      <c r="O139" s="88"/>
      <c r="P139" s="89"/>
      <c r="Q139" s="88">
        <v>1</v>
      </c>
      <c r="R139" s="89"/>
      <c r="S139" s="88"/>
      <c r="T139" s="89"/>
      <c r="U139" s="88"/>
      <c r="V139" s="89">
        <f t="shared" si="5"/>
        <v>0</v>
      </c>
      <c r="W139" s="88"/>
      <c r="X139" s="89"/>
      <c r="Y139" s="88"/>
      <c r="Z139" s="89"/>
      <c r="AA139" s="88"/>
      <c r="AB139" s="89"/>
      <c r="AC139" s="88"/>
      <c r="AD139" s="89"/>
      <c r="AE139" s="88"/>
      <c r="AF139" s="89"/>
      <c r="AG139" s="88"/>
      <c r="AH139" s="89"/>
      <c r="AI139" s="88"/>
      <c r="AJ139" s="89"/>
      <c r="AK139" s="88"/>
      <c r="AL139" s="89"/>
      <c r="AM139" s="88"/>
      <c r="AN139" s="89"/>
      <c r="AO139" s="88"/>
      <c r="AP139" s="89"/>
      <c r="AQ139" s="88">
        <v>1</v>
      </c>
      <c r="AR139" s="89"/>
      <c r="AS139" s="88"/>
      <c r="AT139" s="89"/>
      <c r="AU139" s="88"/>
      <c r="AV139" s="84" t="s">
        <v>510</v>
      </c>
      <c r="AW139" s="85" t="s">
        <v>609</v>
      </c>
      <c r="AX139" s="32"/>
      <c r="AY139" s="32"/>
      <c r="AZ139" s="32"/>
      <c r="BA139" s="32"/>
      <c r="BB139" s="32"/>
    </row>
    <row r="140" spans="1:54" x14ac:dyDescent="0.2">
      <c r="A140" s="94" t="s">
        <v>510</v>
      </c>
      <c r="B140" s="90" t="s">
        <v>610</v>
      </c>
      <c r="C140" s="91" t="s">
        <v>465</v>
      </c>
      <c r="D140" s="92">
        <f t="shared" si="3"/>
        <v>10520</v>
      </c>
      <c r="E140" s="92" t="s">
        <v>1064</v>
      </c>
      <c r="F140" s="96">
        <f t="shared" si="4"/>
        <v>6</v>
      </c>
      <c r="G140" s="93">
        <v>1</v>
      </c>
      <c r="H140" s="93"/>
      <c r="I140" s="93"/>
      <c r="J140" s="93">
        <v>3</v>
      </c>
      <c r="K140" s="93"/>
      <c r="L140" s="93"/>
      <c r="M140" s="93"/>
      <c r="N140" s="93"/>
      <c r="O140" s="93"/>
      <c r="P140" s="93"/>
      <c r="Q140" s="93">
        <v>1</v>
      </c>
      <c r="R140" s="93"/>
      <c r="S140" s="93"/>
      <c r="T140" s="93"/>
      <c r="U140" s="93"/>
      <c r="V140" s="93">
        <f t="shared" si="5"/>
        <v>0</v>
      </c>
      <c r="W140" s="93"/>
      <c r="X140" s="93"/>
      <c r="Y140" s="93"/>
      <c r="Z140" s="93"/>
      <c r="AA140" s="93"/>
      <c r="AB140" s="93"/>
      <c r="AC140" s="93"/>
      <c r="AD140" s="93"/>
      <c r="AE140" s="93"/>
      <c r="AF140" s="93"/>
      <c r="AG140" s="93"/>
      <c r="AH140" s="93"/>
      <c r="AI140" s="93">
        <v>1</v>
      </c>
      <c r="AJ140" s="93"/>
      <c r="AK140" s="93"/>
      <c r="AL140" s="93"/>
      <c r="AM140" s="93"/>
      <c r="AN140" s="93"/>
      <c r="AO140" s="93"/>
      <c r="AP140" s="93"/>
      <c r="AQ140" s="93"/>
      <c r="AR140" s="93"/>
      <c r="AS140" s="93"/>
      <c r="AT140" s="93"/>
      <c r="AU140" s="93"/>
      <c r="AV140" s="94" t="s">
        <v>510</v>
      </c>
      <c r="AW140" s="90" t="s">
        <v>610</v>
      </c>
      <c r="AX140" s="32"/>
      <c r="AY140" s="32"/>
      <c r="AZ140" s="32"/>
      <c r="BA140" s="32"/>
      <c r="BB140" s="32"/>
    </row>
    <row r="141" spans="1:54" x14ac:dyDescent="0.2">
      <c r="A141" s="84" t="s">
        <v>510</v>
      </c>
      <c r="B141" s="85" t="s">
        <v>611</v>
      </c>
      <c r="C141" s="86" t="s">
        <v>466</v>
      </c>
      <c r="D141" s="87">
        <f t="shared" si="3"/>
        <v>10520</v>
      </c>
      <c r="E141" s="87" t="s">
        <v>1064</v>
      </c>
      <c r="F141" s="95">
        <f t="shared" si="4"/>
        <v>6</v>
      </c>
      <c r="G141" s="88">
        <v>1</v>
      </c>
      <c r="H141" s="89"/>
      <c r="I141" s="88"/>
      <c r="J141" s="89">
        <v>3</v>
      </c>
      <c r="K141" s="88"/>
      <c r="L141" s="89"/>
      <c r="M141" s="88"/>
      <c r="N141" s="89"/>
      <c r="O141" s="88"/>
      <c r="P141" s="89"/>
      <c r="Q141" s="88">
        <v>1</v>
      </c>
      <c r="R141" s="89"/>
      <c r="S141" s="88"/>
      <c r="T141" s="89"/>
      <c r="U141" s="88"/>
      <c r="V141" s="89">
        <f t="shared" si="5"/>
        <v>0</v>
      </c>
      <c r="W141" s="88"/>
      <c r="X141" s="89"/>
      <c r="Y141" s="88"/>
      <c r="Z141" s="89"/>
      <c r="AA141" s="88"/>
      <c r="AB141" s="89"/>
      <c r="AC141" s="88"/>
      <c r="AD141" s="89"/>
      <c r="AE141" s="88"/>
      <c r="AF141" s="89"/>
      <c r="AG141" s="88"/>
      <c r="AH141" s="89"/>
      <c r="AI141" s="88">
        <v>1</v>
      </c>
      <c r="AJ141" s="89"/>
      <c r="AK141" s="88"/>
      <c r="AL141" s="89"/>
      <c r="AM141" s="88"/>
      <c r="AN141" s="89"/>
      <c r="AO141" s="88"/>
      <c r="AP141" s="89"/>
      <c r="AQ141" s="88"/>
      <c r="AR141" s="89"/>
      <c r="AS141" s="88"/>
      <c r="AT141" s="89"/>
      <c r="AU141" s="88"/>
      <c r="AV141" s="84" t="s">
        <v>510</v>
      </c>
      <c r="AW141" s="85" t="s">
        <v>611</v>
      </c>
      <c r="AX141" s="32"/>
      <c r="AY141" s="32"/>
      <c r="AZ141" s="32"/>
      <c r="BA141" s="32"/>
      <c r="BB141" s="32"/>
    </row>
    <row r="142" spans="1:54" x14ac:dyDescent="0.2">
      <c r="A142" s="94" t="s">
        <v>510</v>
      </c>
      <c r="B142" s="90" t="s">
        <v>612</v>
      </c>
      <c r="C142" s="91" t="s">
        <v>447</v>
      </c>
      <c r="D142" s="92">
        <f t="shared" si="3"/>
        <v>11408</v>
      </c>
      <c r="E142" s="92" t="s">
        <v>1064</v>
      </c>
      <c r="F142" s="96">
        <f t="shared" si="4"/>
        <v>12</v>
      </c>
      <c r="G142" s="93">
        <v>1</v>
      </c>
      <c r="H142" s="93"/>
      <c r="I142" s="93">
        <v>3</v>
      </c>
      <c r="J142" s="93"/>
      <c r="K142" s="93">
        <v>1</v>
      </c>
      <c r="L142" s="93">
        <v>1</v>
      </c>
      <c r="M142" s="93"/>
      <c r="N142" s="93"/>
      <c r="O142" s="93"/>
      <c r="P142" s="93">
        <v>2</v>
      </c>
      <c r="Q142" s="93"/>
      <c r="R142" s="93"/>
      <c r="S142" s="93"/>
      <c r="T142" s="93"/>
      <c r="U142" s="93">
        <v>2</v>
      </c>
      <c r="V142" s="93">
        <f t="shared" si="5"/>
        <v>2</v>
      </c>
      <c r="W142" s="93"/>
      <c r="X142" s="93"/>
      <c r="Y142" s="93"/>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4" t="s">
        <v>510</v>
      </c>
      <c r="AW142" s="90" t="s">
        <v>612</v>
      </c>
      <c r="AX142" s="32"/>
      <c r="AY142" s="32"/>
      <c r="AZ142" s="32"/>
      <c r="BA142" s="32"/>
      <c r="BB142" s="32"/>
    </row>
    <row r="143" spans="1:54" x14ac:dyDescent="0.2">
      <c r="A143" s="84" t="s">
        <v>510</v>
      </c>
      <c r="B143" s="85" t="s">
        <v>613</v>
      </c>
      <c r="C143" s="86" t="s">
        <v>448</v>
      </c>
      <c r="D143" s="87">
        <f t="shared" si="3"/>
        <v>7076</v>
      </c>
      <c r="E143" s="87" t="s">
        <v>1064</v>
      </c>
      <c r="F143" s="95">
        <f t="shared" si="4"/>
        <v>7</v>
      </c>
      <c r="G143" s="88"/>
      <c r="H143" s="89"/>
      <c r="I143" s="88">
        <v>2</v>
      </c>
      <c r="J143" s="89">
        <v>1</v>
      </c>
      <c r="K143" s="88">
        <v>1</v>
      </c>
      <c r="L143" s="89"/>
      <c r="M143" s="88"/>
      <c r="N143" s="89"/>
      <c r="O143" s="88"/>
      <c r="P143" s="89"/>
      <c r="Q143" s="88">
        <v>1</v>
      </c>
      <c r="R143" s="89"/>
      <c r="S143" s="88"/>
      <c r="T143" s="89">
        <v>2</v>
      </c>
      <c r="U143" s="88"/>
      <c r="V143" s="89">
        <f t="shared" si="5"/>
        <v>0</v>
      </c>
      <c r="W143" s="88"/>
      <c r="X143" s="89"/>
      <c r="Y143" s="88"/>
      <c r="Z143" s="89"/>
      <c r="AA143" s="88"/>
      <c r="AB143" s="89"/>
      <c r="AC143" s="88"/>
      <c r="AD143" s="89"/>
      <c r="AE143" s="88"/>
      <c r="AF143" s="89"/>
      <c r="AG143" s="88"/>
      <c r="AH143" s="89"/>
      <c r="AI143" s="88"/>
      <c r="AJ143" s="89"/>
      <c r="AK143" s="88"/>
      <c r="AL143" s="89"/>
      <c r="AM143" s="88"/>
      <c r="AN143" s="89"/>
      <c r="AO143" s="88"/>
      <c r="AP143" s="89"/>
      <c r="AQ143" s="88"/>
      <c r="AR143" s="89"/>
      <c r="AS143" s="88"/>
      <c r="AT143" s="89"/>
      <c r="AU143" s="88"/>
      <c r="AV143" s="84" t="s">
        <v>510</v>
      </c>
      <c r="AW143" s="85" t="s">
        <v>613</v>
      </c>
      <c r="AX143" s="32"/>
      <c r="AY143" s="32"/>
      <c r="AZ143" s="32"/>
      <c r="BA143" s="32"/>
      <c r="BB143" s="32"/>
    </row>
    <row r="144" spans="1:54" x14ac:dyDescent="0.2">
      <c r="A144" s="94" t="s">
        <v>510</v>
      </c>
      <c r="B144" s="90" t="s">
        <v>614</v>
      </c>
      <c r="C144" s="91" t="s">
        <v>449</v>
      </c>
      <c r="D144" s="92">
        <f t="shared" si="3"/>
        <v>12188</v>
      </c>
      <c r="E144" s="92" t="s">
        <v>1064</v>
      </c>
      <c r="F144" s="96">
        <f t="shared" si="4"/>
        <v>14</v>
      </c>
      <c r="G144" s="93">
        <v>1</v>
      </c>
      <c r="H144" s="93"/>
      <c r="I144" s="93">
        <v>3</v>
      </c>
      <c r="J144" s="93"/>
      <c r="K144" s="93">
        <v>1</v>
      </c>
      <c r="L144" s="93">
        <v>1</v>
      </c>
      <c r="M144" s="93"/>
      <c r="N144" s="93"/>
      <c r="O144" s="93"/>
      <c r="P144" s="93">
        <v>2</v>
      </c>
      <c r="Q144" s="93"/>
      <c r="R144" s="93"/>
      <c r="S144" s="93"/>
      <c r="T144" s="93"/>
      <c r="U144" s="93">
        <v>2</v>
      </c>
      <c r="V144" s="93">
        <f t="shared" si="5"/>
        <v>2</v>
      </c>
      <c r="W144" s="93"/>
      <c r="X144" s="93"/>
      <c r="Y144" s="93"/>
      <c r="Z144" s="93"/>
      <c r="AA144" s="93"/>
      <c r="AB144" s="93"/>
      <c r="AC144" s="93"/>
      <c r="AD144" s="93">
        <v>2</v>
      </c>
      <c r="AE144" s="93"/>
      <c r="AF144" s="93"/>
      <c r="AG144" s="93"/>
      <c r="AH144" s="93"/>
      <c r="AI144" s="93"/>
      <c r="AJ144" s="93"/>
      <c r="AK144" s="93"/>
      <c r="AL144" s="93"/>
      <c r="AM144" s="93"/>
      <c r="AN144" s="93"/>
      <c r="AO144" s="93"/>
      <c r="AP144" s="93"/>
      <c r="AQ144" s="93"/>
      <c r="AR144" s="93"/>
      <c r="AS144" s="93"/>
      <c r="AT144" s="93"/>
      <c r="AU144" s="93"/>
      <c r="AV144" s="94" t="s">
        <v>510</v>
      </c>
      <c r="AW144" s="90" t="s">
        <v>614</v>
      </c>
      <c r="AX144" s="32"/>
      <c r="AY144" s="32"/>
      <c r="AZ144" s="32"/>
      <c r="BA144" s="32"/>
      <c r="BB144" s="32"/>
    </row>
    <row r="145" spans="1:54" x14ac:dyDescent="0.2">
      <c r="A145" s="84" t="s">
        <v>510</v>
      </c>
      <c r="B145" s="85" t="s">
        <v>615</v>
      </c>
      <c r="C145" s="86" t="s">
        <v>1340</v>
      </c>
      <c r="D145" s="87">
        <f t="shared" ref="D145:D212" si="6">G145*G$4+H145*H$4+I145*I$4+J145*J$4+K145*K$4+L145*L$4+N145*N$4+O145*O$4+P145*P$4+Q145*Q$4+R145*R$4+S145*S$4+T145*T$4+U145*U$4+V145*V$4+W145*W$4+X145*X$4+Y145*Y$4+Z145*Z$4+AA145*AA$4+AB145*AB$4+AC145*AC$4+AD145*AD$4+AE145*AE$4+AF145*AF$4+AG145*AG$4+AH145*AH$4+AI145*AI$4+AJ145*AJ$4+AK145*AK$4+AL145*AL$4+AM145*AM$4+AN145*AN$4+AO145*AO$4+AP145*AP$4+AQ145*AQ$4+AR145*AR$4+AS145*AS$4+AT145*AT$4+AU145*AU$4</f>
        <v>12208</v>
      </c>
      <c r="E145" s="87" t="s">
        <v>1064</v>
      </c>
      <c r="F145" s="95">
        <f t="shared" ref="F145:F212" si="7">SUM(G145:AU145)</f>
        <v>14</v>
      </c>
      <c r="G145" s="88">
        <v>1</v>
      </c>
      <c r="H145" s="89"/>
      <c r="I145" s="88">
        <v>3</v>
      </c>
      <c r="J145" s="89"/>
      <c r="K145" s="88">
        <v>1</v>
      </c>
      <c r="L145" s="89">
        <v>1</v>
      </c>
      <c r="M145" s="88"/>
      <c r="N145" s="89"/>
      <c r="O145" s="88"/>
      <c r="P145" s="89">
        <v>2</v>
      </c>
      <c r="Q145" s="88"/>
      <c r="R145" s="89"/>
      <c r="S145" s="88"/>
      <c r="T145" s="89"/>
      <c r="U145" s="88">
        <v>2</v>
      </c>
      <c r="V145" s="89">
        <f t="shared" si="5"/>
        <v>2</v>
      </c>
      <c r="W145" s="88"/>
      <c r="X145" s="89"/>
      <c r="Y145" s="88"/>
      <c r="Z145" s="89">
        <v>2</v>
      </c>
      <c r="AA145" s="88"/>
      <c r="AB145" s="89"/>
      <c r="AC145" s="88"/>
      <c r="AD145" s="89"/>
      <c r="AE145" s="88"/>
      <c r="AF145" s="89"/>
      <c r="AG145" s="88"/>
      <c r="AH145" s="89"/>
      <c r="AI145" s="88"/>
      <c r="AJ145" s="89"/>
      <c r="AK145" s="88"/>
      <c r="AL145" s="89"/>
      <c r="AM145" s="88"/>
      <c r="AN145" s="89"/>
      <c r="AO145" s="88"/>
      <c r="AP145" s="89"/>
      <c r="AQ145" s="88"/>
      <c r="AR145" s="89"/>
      <c r="AS145" s="88"/>
      <c r="AT145" s="89"/>
      <c r="AU145" s="88"/>
      <c r="AV145" s="84" t="s">
        <v>510</v>
      </c>
      <c r="AW145" s="85" t="s">
        <v>615</v>
      </c>
      <c r="AX145" s="32"/>
      <c r="AY145" s="32"/>
      <c r="AZ145" s="32"/>
      <c r="BA145" s="32"/>
      <c r="BB145" s="32"/>
    </row>
    <row r="146" spans="1:54" x14ac:dyDescent="0.2">
      <c r="A146" s="94" t="s">
        <v>510</v>
      </c>
      <c r="B146" s="90" t="s">
        <v>616</v>
      </c>
      <c r="C146" s="91" t="s">
        <v>1341</v>
      </c>
      <c r="D146" s="92">
        <f t="shared" si="6"/>
        <v>13250</v>
      </c>
      <c r="E146" s="92" t="s">
        <v>1064</v>
      </c>
      <c r="F146" s="96">
        <f t="shared" si="7"/>
        <v>10</v>
      </c>
      <c r="G146" s="93">
        <v>1</v>
      </c>
      <c r="H146" s="93"/>
      <c r="I146" s="93">
        <v>3</v>
      </c>
      <c r="J146" s="93"/>
      <c r="K146" s="93">
        <v>1</v>
      </c>
      <c r="L146" s="93">
        <v>1</v>
      </c>
      <c r="M146" s="93"/>
      <c r="N146" s="93"/>
      <c r="O146" s="93"/>
      <c r="P146" s="93">
        <v>2</v>
      </c>
      <c r="Q146" s="93"/>
      <c r="R146" s="93"/>
      <c r="S146" s="93"/>
      <c r="T146" s="93"/>
      <c r="U146" s="93"/>
      <c r="V146" s="93">
        <f t="shared" si="5"/>
        <v>0</v>
      </c>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v>2</v>
      </c>
      <c r="AU146" s="93"/>
      <c r="AV146" s="94" t="s">
        <v>510</v>
      </c>
      <c r="AW146" s="90" t="s">
        <v>616</v>
      </c>
      <c r="AX146" s="32"/>
      <c r="AY146" s="32"/>
      <c r="AZ146" s="32"/>
      <c r="BA146" s="32"/>
      <c r="BB146" s="32"/>
    </row>
    <row r="147" spans="1:54" x14ac:dyDescent="0.2">
      <c r="A147" s="84" t="s">
        <v>510</v>
      </c>
      <c r="B147" s="85" t="s">
        <v>617</v>
      </c>
      <c r="C147" s="86" t="s">
        <v>1342</v>
      </c>
      <c r="D147" s="87">
        <f t="shared" si="6"/>
        <v>13250</v>
      </c>
      <c r="E147" s="87" t="s">
        <v>1064</v>
      </c>
      <c r="F147" s="95">
        <f t="shared" si="7"/>
        <v>10</v>
      </c>
      <c r="G147" s="88">
        <v>1</v>
      </c>
      <c r="H147" s="89"/>
      <c r="I147" s="88">
        <v>3</v>
      </c>
      <c r="J147" s="89"/>
      <c r="K147" s="88">
        <v>1</v>
      </c>
      <c r="L147" s="89">
        <v>1</v>
      </c>
      <c r="M147" s="88"/>
      <c r="N147" s="89"/>
      <c r="O147" s="88"/>
      <c r="P147" s="89">
        <v>2</v>
      </c>
      <c r="Q147" s="88"/>
      <c r="R147" s="89"/>
      <c r="S147" s="88"/>
      <c r="T147" s="89"/>
      <c r="U147" s="88"/>
      <c r="V147" s="89">
        <f t="shared" ref="V147:V214" si="8">IF(OR(SUM(N147:R147)&lt;2,SUM(S147:U147)&lt;2),0,2*(SUM(N147:R147)-1))</f>
        <v>0</v>
      </c>
      <c r="W147" s="88"/>
      <c r="X147" s="89"/>
      <c r="Y147" s="88"/>
      <c r="Z147" s="89"/>
      <c r="AA147" s="88"/>
      <c r="AB147" s="89"/>
      <c r="AC147" s="88"/>
      <c r="AD147" s="89"/>
      <c r="AE147" s="88"/>
      <c r="AF147" s="89"/>
      <c r="AG147" s="88"/>
      <c r="AH147" s="89"/>
      <c r="AI147" s="88"/>
      <c r="AJ147" s="89"/>
      <c r="AK147" s="88"/>
      <c r="AL147" s="89"/>
      <c r="AM147" s="88"/>
      <c r="AN147" s="89"/>
      <c r="AO147" s="88"/>
      <c r="AP147" s="89">
        <v>2</v>
      </c>
      <c r="AQ147" s="88"/>
      <c r="AR147" s="89"/>
      <c r="AS147" s="88"/>
      <c r="AT147" s="89"/>
      <c r="AU147" s="88"/>
      <c r="AV147" s="84" t="s">
        <v>510</v>
      </c>
      <c r="AW147" s="85" t="s">
        <v>617</v>
      </c>
      <c r="AX147" s="32"/>
      <c r="AY147" s="32"/>
      <c r="AZ147" s="32"/>
      <c r="BA147" s="32"/>
      <c r="BB147" s="32"/>
    </row>
    <row r="148" spans="1:54" x14ac:dyDescent="0.2">
      <c r="A148" s="94" t="s">
        <v>510</v>
      </c>
      <c r="B148" s="90" t="s">
        <v>618</v>
      </c>
      <c r="C148" s="91" t="s">
        <v>1343</v>
      </c>
      <c r="D148" s="92">
        <f t="shared" si="6"/>
        <v>13990</v>
      </c>
      <c r="E148" s="92" t="s">
        <v>1064</v>
      </c>
      <c r="F148" s="96">
        <f t="shared" si="7"/>
        <v>10</v>
      </c>
      <c r="G148" s="93">
        <v>1</v>
      </c>
      <c r="H148" s="93"/>
      <c r="I148" s="93">
        <v>3</v>
      </c>
      <c r="J148" s="93"/>
      <c r="K148" s="93">
        <v>1</v>
      </c>
      <c r="L148" s="93">
        <v>1</v>
      </c>
      <c r="M148" s="93"/>
      <c r="N148" s="93"/>
      <c r="O148" s="93"/>
      <c r="P148" s="93">
        <v>2</v>
      </c>
      <c r="Q148" s="93"/>
      <c r="R148" s="93"/>
      <c r="S148" s="93"/>
      <c r="T148" s="93"/>
      <c r="U148" s="93"/>
      <c r="V148" s="93">
        <f t="shared" si="8"/>
        <v>0</v>
      </c>
      <c r="W148" s="93"/>
      <c r="X148" s="93"/>
      <c r="Y148" s="93"/>
      <c r="Z148" s="93"/>
      <c r="AA148" s="93"/>
      <c r="AB148" s="93"/>
      <c r="AC148" s="93"/>
      <c r="AD148" s="93"/>
      <c r="AE148" s="93"/>
      <c r="AF148" s="93"/>
      <c r="AG148" s="93"/>
      <c r="AH148" s="93"/>
      <c r="AI148" s="93"/>
      <c r="AJ148" s="93"/>
      <c r="AK148" s="93"/>
      <c r="AL148" s="93">
        <v>2</v>
      </c>
      <c r="AM148" s="93"/>
      <c r="AN148" s="93"/>
      <c r="AO148" s="93"/>
      <c r="AP148" s="93"/>
      <c r="AQ148" s="93"/>
      <c r="AR148" s="93"/>
      <c r="AS148" s="93"/>
      <c r="AT148" s="93"/>
      <c r="AU148" s="93"/>
      <c r="AV148" s="94" t="s">
        <v>510</v>
      </c>
      <c r="AW148" s="90" t="s">
        <v>618</v>
      </c>
      <c r="AX148" s="32"/>
      <c r="AY148" s="32"/>
      <c r="AZ148" s="32"/>
      <c r="BA148" s="32"/>
      <c r="BB148" s="32"/>
    </row>
    <row r="149" spans="1:54" x14ac:dyDescent="0.2">
      <c r="A149" s="84" t="s">
        <v>510</v>
      </c>
      <c r="B149" s="85" t="s">
        <v>619</v>
      </c>
      <c r="C149" s="86" t="s">
        <v>1344</v>
      </c>
      <c r="D149" s="87">
        <f t="shared" si="6"/>
        <v>14250</v>
      </c>
      <c r="E149" s="87" t="s">
        <v>1064</v>
      </c>
      <c r="F149" s="95">
        <f t="shared" si="7"/>
        <v>10</v>
      </c>
      <c r="G149" s="88">
        <v>1</v>
      </c>
      <c r="H149" s="89"/>
      <c r="I149" s="88">
        <v>3</v>
      </c>
      <c r="J149" s="89"/>
      <c r="K149" s="88">
        <v>1</v>
      </c>
      <c r="L149" s="89">
        <v>1</v>
      </c>
      <c r="M149" s="88"/>
      <c r="N149" s="89"/>
      <c r="O149" s="88"/>
      <c r="P149" s="89">
        <v>2</v>
      </c>
      <c r="Q149" s="88"/>
      <c r="R149" s="89"/>
      <c r="S149" s="88"/>
      <c r="T149" s="89"/>
      <c r="U149" s="88"/>
      <c r="V149" s="89">
        <f t="shared" si="8"/>
        <v>0</v>
      </c>
      <c r="W149" s="88"/>
      <c r="X149" s="89"/>
      <c r="Y149" s="88"/>
      <c r="Z149" s="89"/>
      <c r="AA149" s="88"/>
      <c r="AB149" s="89"/>
      <c r="AC149" s="88"/>
      <c r="AD149" s="89"/>
      <c r="AE149" s="88"/>
      <c r="AF149" s="89"/>
      <c r="AG149" s="88"/>
      <c r="AH149" s="89">
        <v>2</v>
      </c>
      <c r="AI149" s="88"/>
      <c r="AJ149" s="89"/>
      <c r="AK149" s="88"/>
      <c r="AL149" s="89"/>
      <c r="AM149" s="88"/>
      <c r="AN149" s="89"/>
      <c r="AO149" s="88"/>
      <c r="AP149" s="89"/>
      <c r="AQ149" s="88"/>
      <c r="AR149" s="89"/>
      <c r="AS149" s="88"/>
      <c r="AT149" s="89"/>
      <c r="AU149" s="88"/>
      <c r="AV149" s="84" t="s">
        <v>510</v>
      </c>
      <c r="AW149" s="85" t="s">
        <v>619</v>
      </c>
      <c r="AX149" s="32"/>
      <c r="AY149" s="32"/>
      <c r="AZ149" s="32"/>
      <c r="BA149" s="32"/>
      <c r="BB149" s="32"/>
    </row>
    <row r="150" spans="1:54" x14ac:dyDescent="0.2">
      <c r="A150" s="94" t="s">
        <v>510</v>
      </c>
      <c r="B150" s="90" t="s">
        <v>620</v>
      </c>
      <c r="C150" s="91" t="s">
        <v>348</v>
      </c>
      <c r="D150" s="92">
        <f t="shared" si="6"/>
        <v>10800</v>
      </c>
      <c r="E150" s="92" t="s">
        <v>1064</v>
      </c>
      <c r="F150" s="96">
        <f t="shared" si="7"/>
        <v>9</v>
      </c>
      <c r="G150" s="93">
        <v>1</v>
      </c>
      <c r="H150" s="93"/>
      <c r="I150" s="93">
        <v>3</v>
      </c>
      <c r="J150" s="93">
        <v>1</v>
      </c>
      <c r="K150" s="93"/>
      <c r="L150" s="93">
        <v>1</v>
      </c>
      <c r="M150" s="93"/>
      <c r="N150" s="93"/>
      <c r="O150" s="93"/>
      <c r="P150" s="93"/>
      <c r="Q150" s="93"/>
      <c r="R150" s="93">
        <v>1</v>
      </c>
      <c r="S150" s="93"/>
      <c r="T150" s="93"/>
      <c r="U150" s="93">
        <v>2</v>
      </c>
      <c r="V150" s="93">
        <f t="shared" si="8"/>
        <v>0</v>
      </c>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4" t="s">
        <v>510</v>
      </c>
      <c r="AW150" s="90" t="s">
        <v>620</v>
      </c>
      <c r="AX150" s="32"/>
      <c r="AY150" s="32"/>
      <c r="AZ150" s="32"/>
      <c r="BA150" s="32"/>
      <c r="BB150" s="32"/>
    </row>
    <row r="151" spans="1:54" x14ac:dyDescent="0.2">
      <c r="A151" s="84" t="s">
        <v>510</v>
      </c>
      <c r="B151" s="85" t="s">
        <v>621</v>
      </c>
      <c r="C151" s="86" t="s">
        <v>59</v>
      </c>
      <c r="D151" s="87">
        <f t="shared" si="6"/>
        <v>11240</v>
      </c>
      <c r="E151" s="87" t="s">
        <v>1064</v>
      </c>
      <c r="F151" s="95">
        <f t="shared" si="7"/>
        <v>10</v>
      </c>
      <c r="G151" s="88">
        <v>1</v>
      </c>
      <c r="H151" s="89"/>
      <c r="I151" s="88">
        <v>3</v>
      </c>
      <c r="J151" s="89">
        <v>1</v>
      </c>
      <c r="K151" s="88"/>
      <c r="L151" s="89">
        <v>1</v>
      </c>
      <c r="M151" s="88"/>
      <c r="N151" s="89"/>
      <c r="O151" s="88"/>
      <c r="P151" s="89"/>
      <c r="Q151" s="88"/>
      <c r="R151" s="89">
        <v>1</v>
      </c>
      <c r="S151" s="88"/>
      <c r="T151" s="89"/>
      <c r="U151" s="88">
        <v>2</v>
      </c>
      <c r="V151" s="89">
        <f t="shared" si="8"/>
        <v>0</v>
      </c>
      <c r="W151" s="88"/>
      <c r="X151" s="89"/>
      <c r="Y151" s="88"/>
      <c r="Z151" s="89"/>
      <c r="AA151" s="88"/>
      <c r="AB151" s="89"/>
      <c r="AC151" s="88"/>
      <c r="AD151" s="89"/>
      <c r="AE151" s="88">
        <v>1</v>
      </c>
      <c r="AF151" s="89"/>
      <c r="AG151" s="88"/>
      <c r="AH151" s="89"/>
      <c r="AI151" s="88"/>
      <c r="AJ151" s="89"/>
      <c r="AK151" s="88"/>
      <c r="AL151" s="89"/>
      <c r="AM151" s="88"/>
      <c r="AN151" s="89"/>
      <c r="AO151" s="88"/>
      <c r="AP151" s="89"/>
      <c r="AQ151" s="88"/>
      <c r="AR151" s="89"/>
      <c r="AS151" s="88"/>
      <c r="AT151" s="89"/>
      <c r="AU151" s="88"/>
      <c r="AV151" s="84" t="s">
        <v>510</v>
      </c>
      <c r="AW151" s="85" t="s">
        <v>621</v>
      </c>
      <c r="AX151" s="32"/>
      <c r="AY151" s="32"/>
      <c r="AZ151" s="32"/>
      <c r="BA151" s="32"/>
      <c r="BB151" s="32"/>
    </row>
    <row r="152" spans="1:54" x14ac:dyDescent="0.2">
      <c r="A152" s="94" t="s">
        <v>510</v>
      </c>
      <c r="B152" s="90" t="s">
        <v>622</v>
      </c>
      <c r="C152" s="91" t="s">
        <v>60</v>
      </c>
      <c r="D152" s="92">
        <f t="shared" si="6"/>
        <v>11240</v>
      </c>
      <c r="E152" s="92" t="s">
        <v>1064</v>
      </c>
      <c r="F152" s="96">
        <f t="shared" si="7"/>
        <v>10</v>
      </c>
      <c r="G152" s="93">
        <v>1</v>
      </c>
      <c r="H152" s="93"/>
      <c r="I152" s="93">
        <v>3</v>
      </c>
      <c r="J152" s="93">
        <v>1</v>
      </c>
      <c r="K152" s="93"/>
      <c r="L152" s="93">
        <v>1</v>
      </c>
      <c r="M152" s="93"/>
      <c r="N152" s="93"/>
      <c r="O152" s="93"/>
      <c r="P152" s="93"/>
      <c r="Q152" s="93"/>
      <c r="R152" s="93">
        <v>1</v>
      </c>
      <c r="S152" s="93"/>
      <c r="T152" s="93"/>
      <c r="U152" s="93">
        <v>2</v>
      </c>
      <c r="V152" s="93">
        <f t="shared" si="8"/>
        <v>0</v>
      </c>
      <c r="W152" s="93"/>
      <c r="X152" s="93"/>
      <c r="Y152" s="93"/>
      <c r="Z152" s="93"/>
      <c r="AA152" s="93"/>
      <c r="AB152" s="93">
        <v>1</v>
      </c>
      <c r="AC152" s="93"/>
      <c r="AD152" s="93"/>
      <c r="AE152" s="93"/>
      <c r="AF152" s="93"/>
      <c r="AG152" s="93"/>
      <c r="AH152" s="93"/>
      <c r="AI152" s="93"/>
      <c r="AJ152" s="93"/>
      <c r="AK152" s="93"/>
      <c r="AL152" s="93"/>
      <c r="AM152" s="93"/>
      <c r="AN152" s="93"/>
      <c r="AO152" s="93"/>
      <c r="AP152" s="93"/>
      <c r="AQ152" s="93"/>
      <c r="AR152" s="93"/>
      <c r="AS152" s="93"/>
      <c r="AT152" s="93"/>
      <c r="AU152" s="93"/>
      <c r="AV152" s="94" t="s">
        <v>510</v>
      </c>
      <c r="AW152" s="90" t="s">
        <v>622</v>
      </c>
      <c r="AX152" s="32"/>
      <c r="AY152" s="32"/>
      <c r="AZ152" s="32"/>
      <c r="BA152" s="32"/>
      <c r="BB152" s="32"/>
    </row>
    <row r="153" spans="1:54" x14ac:dyDescent="0.2">
      <c r="A153" s="84" t="s">
        <v>510</v>
      </c>
      <c r="B153" s="85" t="s">
        <v>623</v>
      </c>
      <c r="C153" s="86" t="s">
        <v>1365</v>
      </c>
      <c r="D153" s="87">
        <f t="shared" si="6"/>
        <v>11900</v>
      </c>
      <c r="E153" s="87" t="s">
        <v>1064</v>
      </c>
      <c r="F153" s="95">
        <f t="shared" si="7"/>
        <v>8</v>
      </c>
      <c r="G153" s="88">
        <v>1</v>
      </c>
      <c r="H153" s="89"/>
      <c r="I153" s="88">
        <v>3</v>
      </c>
      <c r="J153" s="89">
        <v>1</v>
      </c>
      <c r="K153" s="88"/>
      <c r="L153" s="89">
        <v>1</v>
      </c>
      <c r="M153" s="88"/>
      <c r="N153" s="89"/>
      <c r="O153" s="88"/>
      <c r="P153" s="89"/>
      <c r="Q153" s="88"/>
      <c r="R153" s="89">
        <v>1</v>
      </c>
      <c r="S153" s="88"/>
      <c r="T153" s="89"/>
      <c r="U153" s="88"/>
      <c r="V153" s="89">
        <f t="shared" si="8"/>
        <v>0</v>
      </c>
      <c r="W153" s="88"/>
      <c r="X153" s="89"/>
      <c r="Y153" s="88"/>
      <c r="Z153" s="89"/>
      <c r="AA153" s="88"/>
      <c r="AB153" s="89"/>
      <c r="AC153" s="88"/>
      <c r="AD153" s="89"/>
      <c r="AE153" s="88"/>
      <c r="AF153" s="89"/>
      <c r="AG153" s="88"/>
      <c r="AH153" s="89"/>
      <c r="AI153" s="88"/>
      <c r="AJ153" s="89"/>
      <c r="AK153" s="88"/>
      <c r="AL153" s="89"/>
      <c r="AM153" s="88"/>
      <c r="AN153" s="89"/>
      <c r="AO153" s="88"/>
      <c r="AP153" s="89"/>
      <c r="AQ153" s="88"/>
      <c r="AR153" s="89"/>
      <c r="AS153" s="88"/>
      <c r="AT153" s="89"/>
      <c r="AU153" s="88">
        <v>1</v>
      </c>
      <c r="AV153" s="84" t="s">
        <v>510</v>
      </c>
      <c r="AW153" s="85" t="s">
        <v>623</v>
      </c>
      <c r="AX153" s="32"/>
      <c r="AY153" s="32"/>
      <c r="AZ153" s="32"/>
      <c r="BA153" s="32"/>
      <c r="BB153" s="32"/>
    </row>
    <row r="154" spans="1:54" x14ac:dyDescent="0.2">
      <c r="A154" s="94" t="s">
        <v>510</v>
      </c>
      <c r="B154" s="90" t="s">
        <v>624</v>
      </c>
      <c r="C154" s="91" t="s">
        <v>1366</v>
      </c>
      <c r="D154" s="92">
        <f t="shared" si="6"/>
        <v>11900</v>
      </c>
      <c r="E154" s="92" t="s">
        <v>1064</v>
      </c>
      <c r="F154" s="96">
        <f t="shared" si="7"/>
        <v>8</v>
      </c>
      <c r="G154" s="93">
        <v>1</v>
      </c>
      <c r="H154" s="93"/>
      <c r="I154" s="93">
        <v>3</v>
      </c>
      <c r="J154" s="93">
        <v>1</v>
      </c>
      <c r="K154" s="93"/>
      <c r="L154" s="93">
        <v>1</v>
      </c>
      <c r="M154" s="93"/>
      <c r="N154" s="93"/>
      <c r="O154" s="93"/>
      <c r="P154" s="93"/>
      <c r="Q154" s="93"/>
      <c r="R154" s="93">
        <v>1</v>
      </c>
      <c r="S154" s="93"/>
      <c r="T154" s="93"/>
      <c r="U154" s="93"/>
      <c r="V154" s="93">
        <f t="shared" si="8"/>
        <v>0</v>
      </c>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v>1</v>
      </c>
      <c r="AS154" s="93"/>
      <c r="AT154" s="93"/>
      <c r="AU154" s="93"/>
      <c r="AV154" s="94" t="s">
        <v>510</v>
      </c>
      <c r="AW154" s="90" t="s">
        <v>624</v>
      </c>
      <c r="AX154" s="32"/>
      <c r="AY154" s="32"/>
      <c r="AZ154" s="32"/>
      <c r="BA154" s="32"/>
      <c r="BB154" s="32"/>
    </row>
    <row r="155" spans="1:54" x14ac:dyDescent="0.2">
      <c r="A155" s="84" t="s">
        <v>510</v>
      </c>
      <c r="B155" s="85" t="s">
        <v>625</v>
      </c>
      <c r="C155" s="86" t="s">
        <v>1367</v>
      </c>
      <c r="D155" s="87">
        <f t="shared" si="6"/>
        <v>12400</v>
      </c>
      <c r="E155" s="87" t="s">
        <v>1064</v>
      </c>
      <c r="F155" s="95">
        <f t="shared" si="7"/>
        <v>8</v>
      </c>
      <c r="G155" s="88">
        <v>1</v>
      </c>
      <c r="H155" s="89"/>
      <c r="I155" s="88">
        <v>3</v>
      </c>
      <c r="J155" s="89">
        <v>1</v>
      </c>
      <c r="K155" s="88"/>
      <c r="L155" s="89">
        <v>1</v>
      </c>
      <c r="M155" s="88"/>
      <c r="N155" s="89"/>
      <c r="O155" s="88"/>
      <c r="P155" s="89"/>
      <c r="Q155" s="88"/>
      <c r="R155" s="89">
        <v>1</v>
      </c>
      <c r="S155" s="88"/>
      <c r="T155" s="89"/>
      <c r="U155" s="88"/>
      <c r="V155" s="89">
        <f t="shared" si="8"/>
        <v>0</v>
      </c>
      <c r="W155" s="88"/>
      <c r="X155" s="89"/>
      <c r="Y155" s="88"/>
      <c r="Z155" s="89"/>
      <c r="AA155" s="88"/>
      <c r="AB155" s="89"/>
      <c r="AC155" s="88"/>
      <c r="AD155" s="89"/>
      <c r="AE155" s="88"/>
      <c r="AF155" s="89"/>
      <c r="AG155" s="88"/>
      <c r="AH155" s="89"/>
      <c r="AI155" s="88"/>
      <c r="AJ155" s="89"/>
      <c r="AK155" s="88"/>
      <c r="AL155" s="89"/>
      <c r="AM155" s="88">
        <v>1</v>
      </c>
      <c r="AN155" s="89"/>
      <c r="AO155" s="88"/>
      <c r="AP155" s="89"/>
      <c r="AQ155" s="88"/>
      <c r="AR155" s="89"/>
      <c r="AS155" s="88"/>
      <c r="AT155" s="89"/>
      <c r="AU155" s="88"/>
      <c r="AV155" s="84" t="s">
        <v>510</v>
      </c>
      <c r="AW155" s="85" t="s">
        <v>625</v>
      </c>
      <c r="AX155" s="32"/>
      <c r="AY155" s="32"/>
      <c r="AZ155" s="32"/>
      <c r="BA155" s="32"/>
      <c r="BB155" s="32"/>
    </row>
    <row r="156" spans="1:54" x14ac:dyDescent="0.2">
      <c r="A156" s="94" t="s">
        <v>510</v>
      </c>
      <c r="B156" s="90" t="s">
        <v>626</v>
      </c>
      <c r="C156" s="91" t="s">
        <v>1368</v>
      </c>
      <c r="D156" s="92">
        <f t="shared" si="6"/>
        <v>12600</v>
      </c>
      <c r="E156" s="92" t="s">
        <v>1064</v>
      </c>
      <c r="F156" s="96">
        <f t="shared" si="7"/>
        <v>8</v>
      </c>
      <c r="G156" s="93">
        <v>1</v>
      </c>
      <c r="H156" s="93"/>
      <c r="I156" s="93">
        <v>3</v>
      </c>
      <c r="J156" s="93">
        <v>1</v>
      </c>
      <c r="K156" s="93"/>
      <c r="L156" s="93">
        <v>1</v>
      </c>
      <c r="M156" s="93"/>
      <c r="N156" s="93"/>
      <c r="O156" s="93"/>
      <c r="P156" s="93"/>
      <c r="Q156" s="93"/>
      <c r="R156" s="93">
        <v>1</v>
      </c>
      <c r="S156" s="93"/>
      <c r="T156" s="93"/>
      <c r="U156" s="93"/>
      <c r="V156" s="93">
        <f t="shared" si="8"/>
        <v>0</v>
      </c>
      <c r="W156" s="93"/>
      <c r="X156" s="93"/>
      <c r="Y156" s="93"/>
      <c r="Z156" s="93"/>
      <c r="AA156" s="93"/>
      <c r="AB156" s="93"/>
      <c r="AC156" s="93"/>
      <c r="AD156" s="93"/>
      <c r="AE156" s="93"/>
      <c r="AF156" s="93"/>
      <c r="AG156" s="93"/>
      <c r="AH156" s="93"/>
      <c r="AI156" s="93"/>
      <c r="AJ156" s="93">
        <v>1</v>
      </c>
      <c r="AK156" s="93"/>
      <c r="AL156" s="93"/>
      <c r="AM156" s="93"/>
      <c r="AN156" s="93"/>
      <c r="AO156" s="93"/>
      <c r="AP156" s="93"/>
      <c r="AQ156" s="93"/>
      <c r="AR156" s="93"/>
      <c r="AS156" s="93"/>
      <c r="AT156" s="93"/>
      <c r="AU156" s="93"/>
      <c r="AV156" s="94" t="s">
        <v>510</v>
      </c>
      <c r="AW156" s="90" t="s">
        <v>626</v>
      </c>
      <c r="AX156" s="32"/>
      <c r="AY156" s="32"/>
      <c r="AZ156" s="32"/>
      <c r="BA156" s="32"/>
      <c r="BB156" s="32"/>
    </row>
    <row r="157" spans="1:54" x14ac:dyDescent="0.2">
      <c r="A157" s="84" t="s">
        <v>510</v>
      </c>
      <c r="B157" s="85" t="s">
        <v>627</v>
      </c>
      <c r="C157" s="86" t="s">
        <v>62</v>
      </c>
      <c r="D157" s="87">
        <f t="shared" si="6"/>
        <v>11608</v>
      </c>
      <c r="E157" s="87" t="s">
        <v>1064</v>
      </c>
      <c r="F157" s="95">
        <f t="shared" si="7"/>
        <v>12</v>
      </c>
      <c r="G157" s="88">
        <v>1</v>
      </c>
      <c r="H157" s="89"/>
      <c r="I157" s="88">
        <v>2</v>
      </c>
      <c r="J157" s="89">
        <v>1</v>
      </c>
      <c r="K157" s="88">
        <v>1</v>
      </c>
      <c r="L157" s="89">
        <v>1</v>
      </c>
      <c r="M157" s="88"/>
      <c r="N157" s="89"/>
      <c r="O157" s="88"/>
      <c r="P157" s="89">
        <v>2</v>
      </c>
      <c r="Q157" s="88"/>
      <c r="R157" s="89"/>
      <c r="S157" s="88"/>
      <c r="T157" s="89"/>
      <c r="U157" s="88">
        <v>2</v>
      </c>
      <c r="V157" s="89">
        <f t="shared" si="8"/>
        <v>2</v>
      </c>
      <c r="W157" s="88"/>
      <c r="X157" s="89"/>
      <c r="Y157" s="88"/>
      <c r="Z157" s="89"/>
      <c r="AA157" s="88"/>
      <c r="AB157" s="89"/>
      <c r="AC157" s="88"/>
      <c r="AD157" s="89"/>
      <c r="AE157" s="88"/>
      <c r="AF157" s="89"/>
      <c r="AG157" s="88"/>
      <c r="AH157" s="89"/>
      <c r="AI157" s="88"/>
      <c r="AJ157" s="89"/>
      <c r="AK157" s="88"/>
      <c r="AL157" s="89"/>
      <c r="AM157" s="88"/>
      <c r="AN157" s="89"/>
      <c r="AO157" s="88"/>
      <c r="AP157" s="89"/>
      <c r="AQ157" s="88"/>
      <c r="AR157" s="89"/>
      <c r="AS157" s="88"/>
      <c r="AT157" s="89"/>
      <c r="AU157" s="88"/>
      <c r="AV157" s="84" t="s">
        <v>510</v>
      </c>
      <c r="AW157" s="85" t="s">
        <v>627</v>
      </c>
      <c r="AX157" s="32"/>
      <c r="AY157" s="32"/>
      <c r="AZ157" s="32"/>
      <c r="BA157" s="32"/>
      <c r="BB157" s="32"/>
    </row>
    <row r="158" spans="1:54" x14ac:dyDescent="0.2">
      <c r="A158" s="94" t="s">
        <v>510</v>
      </c>
      <c r="B158" s="90" t="s">
        <v>628</v>
      </c>
      <c r="C158" s="91" t="s">
        <v>63</v>
      </c>
      <c r="D158" s="92">
        <f t="shared" si="6"/>
        <v>7276</v>
      </c>
      <c r="E158" s="92" t="s">
        <v>1064</v>
      </c>
      <c r="F158" s="96">
        <f t="shared" si="7"/>
        <v>7</v>
      </c>
      <c r="G158" s="93"/>
      <c r="H158" s="93"/>
      <c r="I158" s="93">
        <v>1</v>
      </c>
      <c r="J158" s="93">
        <v>2</v>
      </c>
      <c r="K158" s="93">
        <v>1</v>
      </c>
      <c r="L158" s="93"/>
      <c r="M158" s="93"/>
      <c r="N158" s="93"/>
      <c r="O158" s="93"/>
      <c r="P158" s="93"/>
      <c r="Q158" s="93">
        <v>1</v>
      </c>
      <c r="R158" s="93"/>
      <c r="S158" s="93"/>
      <c r="T158" s="93">
        <v>2</v>
      </c>
      <c r="U158" s="93"/>
      <c r="V158" s="93">
        <f t="shared" si="8"/>
        <v>0</v>
      </c>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4" t="s">
        <v>510</v>
      </c>
      <c r="AW158" s="90" t="s">
        <v>628</v>
      </c>
      <c r="AX158" s="32"/>
      <c r="AY158" s="32"/>
      <c r="AZ158" s="32"/>
      <c r="BA158" s="32"/>
      <c r="BB158" s="32"/>
    </row>
    <row r="159" spans="1:54" x14ac:dyDescent="0.2">
      <c r="A159" s="84" t="s">
        <v>510</v>
      </c>
      <c r="B159" s="85" t="s">
        <v>629</v>
      </c>
      <c r="C159" s="86" t="s">
        <v>64</v>
      </c>
      <c r="D159" s="87">
        <f t="shared" si="6"/>
        <v>12388</v>
      </c>
      <c r="E159" s="87" t="s">
        <v>1064</v>
      </c>
      <c r="F159" s="95">
        <f t="shared" si="7"/>
        <v>14</v>
      </c>
      <c r="G159" s="88">
        <v>1</v>
      </c>
      <c r="H159" s="89"/>
      <c r="I159" s="88">
        <v>2</v>
      </c>
      <c r="J159" s="89">
        <v>1</v>
      </c>
      <c r="K159" s="88">
        <v>1</v>
      </c>
      <c r="L159" s="89">
        <v>1</v>
      </c>
      <c r="M159" s="88"/>
      <c r="N159" s="89"/>
      <c r="O159" s="88"/>
      <c r="P159" s="89">
        <v>2</v>
      </c>
      <c r="Q159" s="88"/>
      <c r="R159" s="89"/>
      <c r="S159" s="88"/>
      <c r="T159" s="89"/>
      <c r="U159" s="88">
        <v>2</v>
      </c>
      <c r="V159" s="89">
        <f t="shared" si="8"/>
        <v>2</v>
      </c>
      <c r="W159" s="88"/>
      <c r="X159" s="89"/>
      <c r="Y159" s="88"/>
      <c r="Z159" s="89"/>
      <c r="AA159" s="88"/>
      <c r="AB159" s="89"/>
      <c r="AC159" s="88"/>
      <c r="AD159" s="89">
        <v>2</v>
      </c>
      <c r="AE159" s="88"/>
      <c r="AF159" s="89"/>
      <c r="AG159" s="88"/>
      <c r="AH159" s="89"/>
      <c r="AI159" s="88"/>
      <c r="AJ159" s="89"/>
      <c r="AK159" s="88"/>
      <c r="AL159" s="89"/>
      <c r="AM159" s="88"/>
      <c r="AN159" s="89"/>
      <c r="AO159" s="88"/>
      <c r="AP159" s="89"/>
      <c r="AQ159" s="88"/>
      <c r="AR159" s="89"/>
      <c r="AS159" s="88"/>
      <c r="AT159" s="89"/>
      <c r="AU159" s="88"/>
      <c r="AV159" s="84" t="s">
        <v>510</v>
      </c>
      <c r="AW159" s="85" t="s">
        <v>629</v>
      </c>
      <c r="AX159" s="32"/>
      <c r="AY159" s="32"/>
      <c r="AZ159" s="32"/>
      <c r="BA159" s="32"/>
      <c r="BB159" s="32"/>
    </row>
    <row r="160" spans="1:54" x14ac:dyDescent="0.2">
      <c r="A160" s="94" t="s">
        <v>510</v>
      </c>
      <c r="B160" s="90" t="s">
        <v>630</v>
      </c>
      <c r="C160" s="91" t="s">
        <v>65</v>
      </c>
      <c r="D160" s="92">
        <f t="shared" si="6"/>
        <v>12408</v>
      </c>
      <c r="E160" s="92" t="s">
        <v>1064</v>
      </c>
      <c r="F160" s="96">
        <f t="shared" si="7"/>
        <v>14</v>
      </c>
      <c r="G160" s="93">
        <v>1</v>
      </c>
      <c r="H160" s="93"/>
      <c r="I160" s="93">
        <v>2</v>
      </c>
      <c r="J160" s="93">
        <v>1</v>
      </c>
      <c r="K160" s="93">
        <v>1</v>
      </c>
      <c r="L160" s="93">
        <v>1</v>
      </c>
      <c r="M160" s="93"/>
      <c r="N160" s="93"/>
      <c r="O160" s="93"/>
      <c r="P160" s="93">
        <v>2</v>
      </c>
      <c r="Q160" s="93"/>
      <c r="R160" s="93"/>
      <c r="S160" s="93"/>
      <c r="T160" s="93"/>
      <c r="U160" s="93">
        <v>2</v>
      </c>
      <c r="V160" s="93">
        <f t="shared" si="8"/>
        <v>2</v>
      </c>
      <c r="W160" s="93"/>
      <c r="X160" s="93"/>
      <c r="Y160" s="93"/>
      <c r="Z160" s="93">
        <v>2</v>
      </c>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4" t="s">
        <v>510</v>
      </c>
      <c r="AW160" s="90" t="s">
        <v>630</v>
      </c>
      <c r="AX160" s="32"/>
      <c r="AY160" s="32"/>
      <c r="AZ160" s="32"/>
      <c r="BA160" s="32"/>
      <c r="BB160" s="32"/>
    </row>
    <row r="161" spans="1:54" x14ac:dyDescent="0.2">
      <c r="A161" s="84" t="s">
        <v>510</v>
      </c>
      <c r="B161" s="85" t="s">
        <v>631</v>
      </c>
      <c r="C161" s="86" t="s">
        <v>66</v>
      </c>
      <c r="D161" s="87">
        <f t="shared" si="6"/>
        <v>13450</v>
      </c>
      <c r="E161" s="87" t="s">
        <v>1064</v>
      </c>
      <c r="F161" s="95">
        <f t="shared" si="7"/>
        <v>10</v>
      </c>
      <c r="G161" s="88">
        <v>1</v>
      </c>
      <c r="H161" s="89"/>
      <c r="I161" s="88">
        <v>2</v>
      </c>
      <c r="J161" s="89">
        <v>1</v>
      </c>
      <c r="K161" s="88">
        <v>1</v>
      </c>
      <c r="L161" s="89">
        <v>1</v>
      </c>
      <c r="M161" s="88"/>
      <c r="N161" s="89"/>
      <c r="O161" s="88"/>
      <c r="P161" s="89">
        <v>2</v>
      </c>
      <c r="Q161" s="88"/>
      <c r="R161" s="89"/>
      <c r="S161" s="88"/>
      <c r="T161" s="89"/>
      <c r="U161" s="88"/>
      <c r="V161" s="89">
        <f t="shared" si="8"/>
        <v>0</v>
      </c>
      <c r="W161" s="88"/>
      <c r="X161" s="89"/>
      <c r="Y161" s="88"/>
      <c r="Z161" s="89"/>
      <c r="AA161" s="88"/>
      <c r="AB161" s="89"/>
      <c r="AC161" s="88"/>
      <c r="AD161" s="89"/>
      <c r="AE161" s="88"/>
      <c r="AF161" s="89"/>
      <c r="AG161" s="88"/>
      <c r="AH161" s="89"/>
      <c r="AI161" s="88"/>
      <c r="AJ161" s="89"/>
      <c r="AK161" s="88"/>
      <c r="AL161" s="89"/>
      <c r="AM161" s="88"/>
      <c r="AN161" s="89"/>
      <c r="AO161" s="88"/>
      <c r="AP161" s="89"/>
      <c r="AQ161" s="88"/>
      <c r="AR161" s="89"/>
      <c r="AS161" s="88"/>
      <c r="AT161" s="89">
        <v>2</v>
      </c>
      <c r="AU161" s="88"/>
      <c r="AV161" s="84" t="s">
        <v>510</v>
      </c>
      <c r="AW161" s="85" t="s">
        <v>631</v>
      </c>
      <c r="AX161" s="32"/>
      <c r="AY161" s="32"/>
      <c r="AZ161" s="32"/>
      <c r="BA161" s="32"/>
      <c r="BB161" s="32"/>
    </row>
    <row r="162" spans="1:54" x14ac:dyDescent="0.2">
      <c r="A162" s="94" t="s">
        <v>510</v>
      </c>
      <c r="B162" s="90" t="s">
        <v>632</v>
      </c>
      <c r="C162" s="91" t="s">
        <v>67</v>
      </c>
      <c r="D162" s="92">
        <f t="shared" si="6"/>
        <v>13450</v>
      </c>
      <c r="E162" s="92" t="s">
        <v>1064</v>
      </c>
      <c r="F162" s="96">
        <f t="shared" si="7"/>
        <v>10</v>
      </c>
      <c r="G162" s="93">
        <v>1</v>
      </c>
      <c r="H162" s="93"/>
      <c r="I162" s="93">
        <v>2</v>
      </c>
      <c r="J162" s="93">
        <v>1</v>
      </c>
      <c r="K162" s="93">
        <v>1</v>
      </c>
      <c r="L162" s="93">
        <v>1</v>
      </c>
      <c r="M162" s="93"/>
      <c r="N162" s="93"/>
      <c r="O162" s="93"/>
      <c r="P162" s="93">
        <v>2</v>
      </c>
      <c r="Q162" s="93"/>
      <c r="R162" s="93"/>
      <c r="S162" s="93"/>
      <c r="T162" s="93"/>
      <c r="U162" s="93"/>
      <c r="V162" s="93">
        <f t="shared" si="8"/>
        <v>0</v>
      </c>
      <c r="W162" s="93"/>
      <c r="X162" s="93"/>
      <c r="Y162" s="93"/>
      <c r="Z162" s="93"/>
      <c r="AA162" s="93"/>
      <c r="AB162" s="93"/>
      <c r="AC162" s="93"/>
      <c r="AD162" s="93"/>
      <c r="AE162" s="93"/>
      <c r="AF162" s="93"/>
      <c r="AG162" s="93"/>
      <c r="AH162" s="93"/>
      <c r="AI162" s="93"/>
      <c r="AJ162" s="93"/>
      <c r="AK162" s="93"/>
      <c r="AL162" s="93"/>
      <c r="AM162" s="93"/>
      <c r="AN162" s="93"/>
      <c r="AO162" s="93"/>
      <c r="AP162" s="93">
        <v>2</v>
      </c>
      <c r="AQ162" s="93"/>
      <c r="AR162" s="93"/>
      <c r="AS162" s="93"/>
      <c r="AT162" s="93"/>
      <c r="AU162" s="93"/>
      <c r="AV162" s="94" t="s">
        <v>510</v>
      </c>
      <c r="AW162" s="90" t="s">
        <v>632</v>
      </c>
      <c r="AX162" s="32"/>
      <c r="AY162" s="32"/>
      <c r="AZ162" s="32"/>
      <c r="BA162" s="32"/>
      <c r="BB162" s="32"/>
    </row>
    <row r="163" spans="1:54" x14ac:dyDescent="0.2">
      <c r="A163" s="84" t="s">
        <v>510</v>
      </c>
      <c r="B163" s="85" t="s">
        <v>633</v>
      </c>
      <c r="C163" s="86" t="s">
        <v>68</v>
      </c>
      <c r="D163" s="87">
        <f t="shared" si="6"/>
        <v>14190</v>
      </c>
      <c r="E163" s="87" t="s">
        <v>1064</v>
      </c>
      <c r="F163" s="95">
        <f t="shared" si="7"/>
        <v>10</v>
      </c>
      <c r="G163" s="88">
        <v>1</v>
      </c>
      <c r="H163" s="89"/>
      <c r="I163" s="88">
        <v>2</v>
      </c>
      <c r="J163" s="89">
        <v>1</v>
      </c>
      <c r="K163" s="88">
        <v>1</v>
      </c>
      <c r="L163" s="89">
        <v>1</v>
      </c>
      <c r="M163" s="88"/>
      <c r="N163" s="89"/>
      <c r="O163" s="88"/>
      <c r="P163" s="89">
        <v>2</v>
      </c>
      <c r="Q163" s="88"/>
      <c r="R163" s="89"/>
      <c r="S163" s="88"/>
      <c r="T163" s="89"/>
      <c r="U163" s="88"/>
      <c r="V163" s="89">
        <f t="shared" si="8"/>
        <v>0</v>
      </c>
      <c r="W163" s="88"/>
      <c r="X163" s="89"/>
      <c r="Y163" s="88"/>
      <c r="Z163" s="89"/>
      <c r="AA163" s="88"/>
      <c r="AB163" s="89"/>
      <c r="AC163" s="88"/>
      <c r="AD163" s="89"/>
      <c r="AE163" s="88"/>
      <c r="AF163" s="89"/>
      <c r="AG163" s="88"/>
      <c r="AH163" s="89"/>
      <c r="AI163" s="88"/>
      <c r="AJ163" s="89"/>
      <c r="AK163" s="88"/>
      <c r="AL163" s="89">
        <v>2</v>
      </c>
      <c r="AM163" s="88"/>
      <c r="AN163" s="89"/>
      <c r="AO163" s="88"/>
      <c r="AP163" s="89"/>
      <c r="AQ163" s="88"/>
      <c r="AR163" s="89"/>
      <c r="AS163" s="88"/>
      <c r="AT163" s="89"/>
      <c r="AU163" s="88"/>
      <c r="AV163" s="84" t="s">
        <v>510</v>
      </c>
      <c r="AW163" s="85" t="s">
        <v>633</v>
      </c>
      <c r="AX163" s="32"/>
      <c r="AY163" s="32"/>
      <c r="AZ163" s="32"/>
      <c r="BA163" s="32"/>
      <c r="BB163" s="32"/>
    </row>
    <row r="164" spans="1:54" x14ac:dyDescent="0.2">
      <c r="A164" s="94" t="s">
        <v>510</v>
      </c>
      <c r="B164" s="90" t="s">
        <v>634</v>
      </c>
      <c r="C164" s="91" t="s">
        <v>69</v>
      </c>
      <c r="D164" s="92">
        <f t="shared" si="6"/>
        <v>14450</v>
      </c>
      <c r="E164" s="92" t="s">
        <v>1064</v>
      </c>
      <c r="F164" s="96">
        <f t="shared" si="7"/>
        <v>10</v>
      </c>
      <c r="G164" s="93">
        <v>1</v>
      </c>
      <c r="H164" s="93"/>
      <c r="I164" s="93">
        <v>2</v>
      </c>
      <c r="J164" s="93">
        <v>1</v>
      </c>
      <c r="K164" s="93">
        <v>1</v>
      </c>
      <c r="L164" s="93">
        <v>1</v>
      </c>
      <c r="M164" s="93"/>
      <c r="N164" s="93"/>
      <c r="O164" s="93"/>
      <c r="P164" s="93">
        <v>2</v>
      </c>
      <c r="Q164" s="93"/>
      <c r="R164" s="93"/>
      <c r="S164" s="93"/>
      <c r="T164" s="93"/>
      <c r="U164" s="93"/>
      <c r="V164" s="93">
        <f t="shared" si="8"/>
        <v>0</v>
      </c>
      <c r="W164" s="93"/>
      <c r="X164" s="93"/>
      <c r="Y164" s="93"/>
      <c r="Z164" s="93"/>
      <c r="AA164" s="93"/>
      <c r="AB164" s="93"/>
      <c r="AC164" s="93"/>
      <c r="AD164" s="93"/>
      <c r="AE164" s="93"/>
      <c r="AF164" s="93"/>
      <c r="AG164" s="93"/>
      <c r="AH164" s="93">
        <v>2</v>
      </c>
      <c r="AI164" s="93"/>
      <c r="AJ164" s="93"/>
      <c r="AK164" s="93"/>
      <c r="AL164" s="93"/>
      <c r="AM164" s="93"/>
      <c r="AN164" s="93"/>
      <c r="AO164" s="93"/>
      <c r="AP164" s="93"/>
      <c r="AQ164" s="93"/>
      <c r="AR164" s="93"/>
      <c r="AS164" s="93"/>
      <c r="AT164" s="93"/>
      <c r="AU164" s="93"/>
      <c r="AV164" s="94" t="s">
        <v>510</v>
      </c>
      <c r="AW164" s="90" t="s">
        <v>634</v>
      </c>
      <c r="AX164" s="32"/>
      <c r="AY164" s="32"/>
      <c r="AZ164" s="32"/>
      <c r="BA164" s="32"/>
      <c r="BB164" s="32"/>
    </row>
    <row r="165" spans="1:54" x14ac:dyDescent="0.2">
      <c r="A165" s="84" t="s">
        <v>510</v>
      </c>
      <c r="B165" s="85" t="s">
        <v>635</v>
      </c>
      <c r="C165" s="86" t="s">
        <v>854</v>
      </c>
      <c r="D165" s="87">
        <f t="shared" si="6"/>
        <v>11000</v>
      </c>
      <c r="E165" s="87" t="s">
        <v>1064</v>
      </c>
      <c r="F165" s="95">
        <f t="shared" si="7"/>
        <v>9</v>
      </c>
      <c r="G165" s="88">
        <v>1</v>
      </c>
      <c r="H165" s="89"/>
      <c r="I165" s="88">
        <v>2</v>
      </c>
      <c r="J165" s="89">
        <v>2</v>
      </c>
      <c r="K165" s="88"/>
      <c r="L165" s="89">
        <v>1</v>
      </c>
      <c r="M165" s="88"/>
      <c r="N165" s="89"/>
      <c r="O165" s="88"/>
      <c r="P165" s="89"/>
      <c r="Q165" s="88"/>
      <c r="R165" s="89">
        <v>1</v>
      </c>
      <c r="S165" s="88"/>
      <c r="T165" s="89"/>
      <c r="U165" s="88">
        <v>2</v>
      </c>
      <c r="V165" s="89">
        <f t="shared" si="8"/>
        <v>0</v>
      </c>
      <c r="W165" s="88"/>
      <c r="X165" s="89"/>
      <c r="Y165" s="88"/>
      <c r="Z165" s="89"/>
      <c r="AA165" s="88"/>
      <c r="AB165" s="89"/>
      <c r="AC165" s="88"/>
      <c r="AD165" s="89"/>
      <c r="AE165" s="88"/>
      <c r="AF165" s="89"/>
      <c r="AG165" s="88"/>
      <c r="AH165" s="89"/>
      <c r="AI165" s="88"/>
      <c r="AJ165" s="89"/>
      <c r="AK165" s="88"/>
      <c r="AL165" s="89"/>
      <c r="AM165" s="88"/>
      <c r="AN165" s="89"/>
      <c r="AO165" s="88"/>
      <c r="AP165" s="89"/>
      <c r="AQ165" s="88"/>
      <c r="AR165" s="89"/>
      <c r="AS165" s="88"/>
      <c r="AT165" s="89"/>
      <c r="AU165" s="88"/>
      <c r="AV165" s="84" t="s">
        <v>510</v>
      </c>
      <c r="AW165" s="85" t="s">
        <v>635</v>
      </c>
      <c r="AX165" s="32"/>
      <c r="AY165" s="32"/>
      <c r="AZ165" s="32"/>
      <c r="BA165" s="32"/>
      <c r="BB165" s="32"/>
    </row>
    <row r="166" spans="1:54" x14ac:dyDescent="0.2">
      <c r="A166" s="94" t="s">
        <v>510</v>
      </c>
      <c r="B166" s="90" t="s">
        <v>1096</v>
      </c>
      <c r="C166" s="91" t="s">
        <v>854</v>
      </c>
      <c r="D166" s="92">
        <f t="shared" si="6"/>
        <v>11000</v>
      </c>
      <c r="E166" s="92" t="s">
        <v>1064</v>
      </c>
      <c r="F166" s="96">
        <f t="shared" si="7"/>
        <v>9</v>
      </c>
      <c r="G166" s="93">
        <v>1</v>
      </c>
      <c r="H166" s="93"/>
      <c r="I166" s="93">
        <v>2</v>
      </c>
      <c r="J166" s="93">
        <v>2</v>
      </c>
      <c r="K166" s="93"/>
      <c r="L166" s="93">
        <v>1</v>
      </c>
      <c r="M166" s="93"/>
      <c r="N166" s="93"/>
      <c r="O166" s="93"/>
      <c r="P166" s="93"/>
      <c r="Q166" s="93"/>
      <c r="R166" s="93">
        <v>1</v>
      </c>
      <c r="S166" s="93"/>
      <c r="T166" s="93"/>
      <c r="U166" s="93">
        <v>2</v>
      </c>
      <c r="V166" s="93">
        <f t="shared" si="8"/>
        <v>0</v>
      </c>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4" t="s">
        <v>510</v>
      </c>
      <c r="AW166" s="90" t="s">
        <v>1096</v>
      </c>
      <c r="AX166" s="32"/>
      <c r="AY166" s="32"/>
      <c r="AZ166" s="32"/>
      <c r="BA166" s="32"/>
      <c r="BB166" s="32"/>
    </row>
    <row r="167" spans="1:54" x14ac:dyDescent="0.2">
      <c r="A167" s="84" t="s">
        <v>510</v>
      </c>
      <c r="B167" s="85" t="s">
        <v>1097</v>
      </c>
      <c r="C167" s="86" t="s">
        <v>1098</v>
      </c>
      <c r="D167" s="87">
        <f>G167*G$4+H167*H$4+I167*I$4+J167*J$4+K167*K$4+L167*L$4+N167*N$4+O167*O$4+P167*P$4+Q167*Q$4+R167*R$4+S167*S$4+T167*T$4+U167*U$4+V167*V$4+W167*W$4+X167*X$4+Y167*Y$4+Z167*Z$4+AA167*AA$4+AB167*AB$4+AC167*AC$4+AD167*AD$4+AE167*AE$4+AF167*AF$4+AG167*AG$4+AH167*AH$4+AI167*AI$4+AJ167*AJ$4+AK167*AK$4+AL167*AL$4+AM167*AM$4+AN167*AN$4+AO167*AO$4+AP167*AP$4+AQ167*AQ$4+AR167*AR$4+AS167*AS$4+AT167*AT$4+AU167*AU$4</f>
        <v>10350</v>
      </c>
      <c r="E167" s="87" t="s">
        <v>1064</v>
      </c>
      <c r="F167" s="95">
        <f>SUM(G167:AU167)</f>
        <v>9</v>
      </c>
      <c r="G167" s="88">
        <v>1</v>
      </c>
      <c r="H167" s="89"/>
      <c r="I167" s="88">
        <v>2</v>
      </c>
      <c r="J167" s="89">
        <v>2</v>
      </c>
      <c r="K167" s="88"/>
      <c r="L167" s="89"/>
      <c r="M167" s="88">
        <v>1</v>
      </c>
      <c r="N167" s="89"/>
      <c r="O167" s="88"/>
      <c r="P167" s="89"/>
      <c r="Q167" s="88"/>
      <c r="R167" s="89">
        <v>1</v>
      </c>
      <c r="S167" s="88"/>
      <c r="T167" s="89"/>
      <c r="U167" s="88">
        <v>2</v>
      </c>
      <c r="V167" s="89">
        <f>IF(OR(SUM(N167:R167)&lt;2,SUM(S167:U167)&lt;2),0,2*(SUM(N167:R167)-1))</f>
        <v>0</v>
      </c>
      <c r="W167" s="88"/>
      <c r="X167" s="89"/>
      <c r="Y167" s="88"/>
      <c r="Z167" s="89"/>
      <c r="AA167" s="88"/>
      <c r="AB167" s="89"/>
      <c r="AC167" s="88"/>
      <c r="AD167" s="89"/>
      <c r="AE167" s="88"/>
      <c r="AF167" s="89"/>
      <c r="AG167" s="88"/>
      <c r="AH167" s="89"/>
      <c r="AI167" s="88"/>
      <c r="AJ167" s="89"/>
      <c r="AK167" s="88"/>
      <c r="AL167" s="89"/>
      <c r="AM167" s="88"/>
      <c r="AN167" s="89"/>
      <c r="AO167" s="88"/>
      <c r="AP167" s="89"/>
      <c r="AQ167" s="88"/>
      <c r="AR167" s="89"/>
      <c r="AS167" s="88"/>
      <c r="AT167" s="89"/>
      <c r="AU167" s="88"/>
      <c r="AV167" s="84" t="s">
        <v>510</v>
      </c>
      <c r="AW167" s="85" t="s">
        <v>1097</v>
      </c>
      <c r="AX167" s="32"/>
      <c r="AY167" s="32"/>
      <c r="AZ167" s="32"/>
      <c r="BA167" s="32"/>
      <c r="BB167" s="32"/>
    </row>
    <row r="168" spans="1:54" x14ac:dyDescent="0.2">
      <c r="A168" s="94" t="s">
        <v>510</v>
      </c>
      <c r="B168" s="90" t="s">
        <v>636</v>
      </c>
      <c r="C168" s="91" t="s">
        <v>855</v>
      </c>
      <c r="D168" s="92">
        <f t="shared" si="6"/>
        <v>11440</v>
      </c>
      <c r="E168" s="92" t="s">
        <v>1064</v>
      </c>
      <c r="F168" s="96">
        <f t="shared" si="7"/>
        <v>10</v>
      </c>
      <c r="G168" s="93">
        <v>1</v>
      </c>
      <c r="H168" s="93"/>
      <c r="I168" s="93">
        <v>2</v>
      </c>
      <c r="J168" s="93">
        <v>2</v>
      </c>
      <c r="K168" s="93"/>
      <c r="L168" s="93">
        <v>1</v>
      </c>
      <c r="M168" s="93"/>
      <c r="N168" s="93"/>
      <c r="O168" s="93"/>
      <c r="P168" s="93"/>
      <c r="Q168" s="93"/>
      <c r="R168" s="93">
        <v>1</v>
      </c>
      <c r="S168" s="93"/>
      <c r="T168" s="93"/>
      <c r="U168" s="93">
        <v>2</v>
      </c>
      <c r="V168" s="93">
        <f t="shared" si="8"/>
        <v>0</v>
      </c>
      <c r="W168" s="93"/>
      <c r="X168" s="93"/>
      <c r="Y168" s="93"/>
      <c r="Z168" s="93"/>
      <c r="AA168" s="93"/>
      <c r="AB168" s="93"/>
      <c r="AC168" s="93"/>
      <c r="AD168" s="93"/>
      <c r="AE168" s="93">
        <v>1</v>
      </c>
      <c r="AF168" s="93"/>
      <c r="AG168" s="93"/>
      <c r="AH168" s="93"/>
      <c r="AI168" s="93"/>
      <c r="AJ168" s="93"/>
      <c r="AK168" s="93"/>
      <c r="AL168" s="93"/>
      <c r="AM168" s="93"/>
      <c r="AN168" s="93"/>
      <c r="AO168" s="93"/>
      <c r="AP168" s="93"/>
      <c r="AQ168" s="93"/>
      <c r="AR168" s="93"/>
      <c r="AS168" s="93"/>
      <c r="AT168" s="93"/>
      <c r="AU168" s="93"/>
      <c r="AV168" s="94" t="s">
        <v>510</v>
      </c>
      <c r="AW168" s="90" t="s">
        <v>636</v>
      </c>
      <c r="AX168" s="32"/>
      <c r="AY168" s="32"/>
      <c r="AZ168" s="32"/>
      <c r="BA168" s="32"/>
      <c r="BB168" s="32"/>
    </row>
    <row r="169" spans="1:54" x14ac:dyDescent="0.2">
      <c r="A169" s="84" t="s">
        <v>510</v>
      </c>
      <c r="B169" s="85" t="s">
        <v>985</v>
      </c>
      <c r="C169" s="86" t="s">
        <v>856</v>
      </c>
      <c r="D169" s="87">
        <f t="shared" si="6"/>
        <v>11440</v>
      </c>
      <c r="E169" s="87" t="s">
        <v>1064</v>
      </c>
      <c r="F169" s="95">
        <f t="shared" si="7"/>
        <v>10</v>
      </c>
      <c r="G169" s="88">
        <v>1</v>
      </c>
      <c r="H169" s="89"/>
      <c r="I169" s="88">
        <v>2</v>
      </c>
      <c r="J169" s="89">
        <v>2</v>
      </c>
      <c r="K169" s="88"/>
      <c r="L169" s="89">
        <v>1</v>
      </c>
      <c r="M169" s="88"/>
      <c r="N169" s="89"/>
      <c r="O169" s="88"/>
      <c r="P169" s="89"/>
      <c r="Q169" s="88"/>
      <c r="R169" s="89">
        <v>1</v>
      </c>
      <c r="S169" s="88"/>
      <c r="T169" s="89"/>
      <c r="U169" s="88">
        <v>2</v>
      </c>
      <c r="V169" s="89">
        <f t="shared" si="8"/>
        <v>0</v>
      </c>
      <c r="W169" s="88"/>
      <c r="X169" s="89"/>
      <c r="Y169" s="88"/>
      <c r="Z169" s="89"/>
      <c r="AA169" s="88"/>
      <c r="AB169" s="89">
        <v>1</v>
      </c>
      <c r="AC169" s="88"/>
      <c r="AD169" s="89"/>
      <c r="AE169" s="88"/>
      <c r="AF169" s="89"/>
      <c r="AG169" s="88"/>
      <c r="AH169" s="89"/>
      <c r="AI169" s="88"/>
      <c r="AJ169" s="89"/>
      <c r="AK169" s="88"/>
      <c r="AL169" s="89"/>
      <c r="AM169" s="88"/>
      <c r="AN169" s="89"/>
      <c r="AO169" s="88"/>
      <c r="AP169" s="89"/>
      <c r="AQ169" s="88"/>
      <c r="AR169" s="89"/>
      <c r="AS169" s="88"/>
      <c r="AT169" s="89"/>
      <c r="AU169" s="88"/>
      <c r="AV169" s="84" t="s">
        <v>510</v>
      </c>
      <c r="AW169" s="85" t="s">
        <v>985</v>
      </c>
      <c r="AX169" s="32"/>
      <c r="AY169" s="32"/>
      <c r="AZ169" s="32"/>
      <c r="BA169" s="32"/>
      <c r="BB169" s="32"/>
    </row>
    <row r="170" spans="1:54" x14ac:dyDescent="0.2">
      <c r="A170" s="94" t="s">
        <v>510</v>
      </c>
      <c r="B170" s="90" t="s">
        <v>986</v>
      </c>
      <c r="C170" s="91" t="s">
        <v>857</v>
      </c>
      <c r="D170" s="92">
        <f t="shared" si="6"/>
        <v>12100</v>
      </c>
      <c r="E170" s="92" t="s">
        <v>1064</v>
      </c>
      <c r="F170" s="96">
        <f t="shared" si="7"/>
        <v>8</v>
      </c>
      <c r="G170" s="93">
        <v>1</v>
      </c>
      <c r="H170" s="93"/>
      <c r="I170" s="93">
        <v>2</v>
      </c>
      <c r="J170" s="93">
        <v>2</v>
      </c>
      <c r="K170" s="93"/>
      <c r="L170" s="93">
        <v>1</v>
      </c>
      <c r="M170" s="93"/>
      <c r="N170" s="93"/>
      <c r="O170" s="93"/>
      <c r="P170" s="93"/>
      <c r="Q170" s="93"/>
      <c r="R170" s="93">
        <v>1</v>
      </c>
      <c r="S170" s="93"/>
      <c r="T170" s="93"/>
      <c r="U170" s="93"/>
      <c r="V170" s="93">
        <f t="shared" si="8"/>
        <v>0</v>
      </c>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v>1</v>
      </c>
      <c r="AV170" s="94" t="s">
        <v>510</v>
      </c>
      <c r="AW170" s="90" t="s">
        <v>986</v>
      </c>
      <c r="AX170" s="32"/>
      <c r="AY170" s="32"/>
      <c r="AZ170" s="32"/>
      <c r="BA170" s="32"/>
      <c r="BB170" s="32"/>
    </row>
    <row r="171" spans="1:54" x14ac:dyDescent="0.2">
      <c r="A171" s="84" t="s">
        <v>510</v>
      </c>
      <c r="B171" s="85" t="s">
        <v>987</v>
      </c>
      <c r="C171" s="86" t="s">
        <v>858</v>
      </c>
      <c r="D171" s="87">
        <f t="shared" si="6"/>
        <v>12100</v>
      </c>
      <c r="E171" s="87" t="s">
        <v>1064</v>
      </c>
      <c r="F171" s="95">
        <f t="shared" si="7"/>
        <v>8</v>
      </c>
      <c r="G171" s="88">
        <v>1</v>
      </c>
      <c r="H171" s="89"/>
      <c r="I171" s="88">
        <v>2</v>
      </c>
      <c r="J171" s="89">
        <v>2</v>
      </c>
      <c r="K171" s="88"/>
      <c r="L171" s="89">
        <v>1</v>
      </c>
      <c r="M171" s="88"/>
      <c r="N171" s="89"/>
      <c r="O171" s="88"/>
      <c r="P171" s="89"/>
      <c r="Q171" s="88"/>
      <c r="R171" s="89">
        <v>1</v>
      </c>
      <c r="S171" s="88"/>
      <c r="T171" s="89"/>
      <c r="U171" s="88"/>
      <c r="V171" s="89">
        <f t="shared" si="8"/>
        <v>0</v>
      </c>
      <c r="W171" s="88"/>
      <c r="X171" s="89"/>
      <c r="Y171" s="88"/>
      <c r="Z171" s="89"/>
      <c r="AA171" s="88"/>
      <c r="AB171" s="89"/>
      <c r="AC171" s="88"/>
      <c r="AD171" s="89"/>
      <c r="AE171" s="88"/>
      <c r="AF171" s="89"/>
      <c r="AG171" s="88"/>
      <c r="AH171" s="89"/>
      <c r="AI171" s="88"/>
      <c r="AJ171" s="89"/>
      <c r="AK171" s="88"/>
      <c r="AL171" s="89"/>
      <c r="AM171" s="88"/>
      <c r="AN171" s="89"/>
      <c r="AO171" s="88"/>
      <c r="AP171" s="89"/>
      <c r="AQ171" s="88"/>
      <c r="AR171" s="89">
        <v>1</v>
      </c>
      <c r="AS171" s="88"/>
      <c r="AT171" s="89"/>
      <c r="AU171" s="88"/>
      <c r="AV171" s="84" t="s">
        <v>510</v>
      </c>
      <c r="AW171" s="85" t="s">
        <v>987</v>
      </c>
      <c r="AX171" s="32"/>
      <c r="AY171" s="32"/>
      <c r="AZ171" s="32"/>
      <c r="BA171" s="32"/>
      <c r="BB171" s="32"/>
    </row>
    <row r="172" spans="1:54" x14ac:dyDescent="0.2">
      <c r="A172" s="94" t="s">
        <v>510</v>
      </c>
      <c r="B172" s="90" t="s">
        <v>988</v>
      </c>
      <c r="C172" s="91" t="s">
        <v>859</v>
      </c>
      <c r="D172" s="92">
        <f t="shared" si="6"/>
        <v>12600</v>
      </c>
      <c r="E172" s="92" t="s">
        <v>1064</v>
      </c>
      <c r="F172" s="96">
        <f t="shared" si="7"/>
        <v>8</v>
      </c>
      <c r="G172" s="93">
        <v>1</v>
      </c>
      <c r="H172" s="93"/>
      <c r="I172" s="93">
        <v>2</v>
      </c>
      <c r="J172" s="93">
        <v>2</v>
      </c>
      <c r="K172" s="93"/>
      <c r="L172" s="93">
        <v>1</v>
      </c>
      <c r="M172" s="93"/>
      <c r="N172" s="93"/>
      <c r="O172" s="93"/>
      <c r="P172" s="93"/>
      <c r="Q172" s="93"/>
      <c r="R172" s="93">
        <v>1</v>
      </c>
      <c r="S172" s="93"/>
      <c r="T172" s="93"/>
      <c r="U172" s="93"/>
      <c r="V172" s="93">
        <f t="shared" si="8"/>
        <v>0</v>
      </c>
      <c r="W172" s="93"/>
      <c r="X172" s="93"/>
      <c r="Y172" s="93"/>
      <c r="Z172" s="93"/>
      <c r="AA172" s="93"/>
      <c r="AB172" s="93"/>
      <c r="AC172" s="93"/>
      <c r="AD172" s="93"/>
      <c r="AE172" s="93"/>
      <c r="AF172" s="93"/>
      <c r="AG172" s="93"/>
      <c r="AH172" s="93"/>
      <c r="AI172" s="93"/>
      <c r="AJ172" s="93"/>
      <c r="AK172" s="93"/>
      <c r="AL172" s="93"/>
      <c r="AM172" s="93">
        <v>1</v>
      </c>
      <c r="AN172" s="93"/>
      <c r="AO172" s="93"/>
      <c r="AP172" s="93"/>
      <c r="AQ172" s="93"/>
      <c r="AR172" s="93"/>
      <c r="AS172" s="93"/>
      <c r="AT172" s="93"/>
      <c r="AU172" s="93"/>
      <c r="AV172" s="94" t="s">
        <v>510</v>
      </c>
      <c r="AW172" s="90" t="s">
        <v>988</v>
      </c>
      <c r="AX172" s="32"/>
      <c r="AY172" s="32"/>
      <c r="AZ172" s="32"/>
      <c r="BA172" s="32"/>
      <c r="BB172" s="32"/>
    </row>
    <row r="173" spans="1:54" x14ac:dyDescent="0.2">
      <c r="A173" s="84" t="s">
        <v>510</v>
      </c>
      <c r="B173" s="85" t="s">
        <v>989</v>
      </c>
      <c r="C173" s="86" t="s">
        <v>860</v>
      </c>
      <c r="D173" s="87">
        <f t="shared" si="6"/>
        <v>12800</v>
      </c>
      <c r="E173" s="87" t="s">
        <v>1064</v>
      </c>
      <c r="F173" s="95">
        <f t="shared" si="7"/>
        <v>8</v>
      </c>
      <c r="G173" s="88">
        <v>1</v>
      </c>
      <c r="H173" s="89"/>
      <c r="I173" s="88">
        <v>2</v>
      </c>
      <c r="J173" s="89">
        <v>2</v>
      </c>
      <c r="K173" s="88"/>
      <c r="L173" s="89">
        <v>1</v>
      </c>
      <c r="M173" s="88"/>
      <c r="N173" s="89"/>
      <c r="O173" s="88"/>
      <c r="P173" s="89"/>
      <c r="Q173" s="88"/>
      <c r="R173" s="89">
        <v>1</v>
      </c>
      <c r="S173" s="88"/>
      <c r="T173" s="89"/>
      <c r="U173" s="88"/>
      <c r="V173" s="89">
        <f t="shared" si="8"/>
        <v>0</v>
      </c>
      <c r="W173" s="88"/>
      <c r="X173" s="89"/>
      <c r="Y173" s="88"/>
      <c r="Z173" s="89"/>
      <c r="AA173" s="88"/>
      <c r="AB173" s="89"/>
      <c r="AC173" s="88"/>
      <c r="AD173" s="89"/>
      <c r="AE173" s="88"/>
      <c r="AF173" s="89"/>
      <c r="AG173" s="88"/>
      <c r="AH173" s="89"/>
      <c r="AI173" s="88"/>
      <c r="AJ173" s="89">
        <v>1</v>
      </c>
      <c r="AK173" s="88"/>
      <c r="AL173" s="89"/>
      <c r="AM173" s="88"/>
      <c r="AN173" s="89"/>
      <c r="AO173" s="88"/>
      <c r="AP173" s="89"/>
      <c r="AQ173" s="88"/>
      <c r="AR173" s="89"/>
      <c r="AS173" s="88"/>
      <c r="AT173" s="89"/>
      <c r="AU173" s="88"/>
      <c r="AV173" s="84" t="s">
        <v>510</v>
      </c>
      <c r="AW173" s="85" t="s">
        <v>989</v>
      </c>
      <c r="AX173" s="32"/>
      <c r="AY173" s="32"/>
      <c r="AZ173" s="32"/>
      <c r="BA173" s="32"/>
      <c r="BB173" s="32"/>
    </row>
    <row r="174" spans="1:54" x14ac:dyDescent="0.2">
      <c r="A174" s="94" t="s">
        <v>510</v>
      </c>
      <c r="B174" s="90" t="s">
        <v>990</v>
      </c>
      <c r="C174" s="91" t="s">
        <v>861</v>
      </c>
      <c r="D174" s="92">
        <f t="shared" si="6"/>
        <v>11808</v>
      </c>
      <c r="E174" s="92" t="s">
        <v>1064</v>
      </c>
      <c r="F174" s="96">
        <f t="shared" si="7"/>
        <v>12</v>
      </c>
      <c r="G174" s="93">
        <v>1</v>
      </c>
      <c r="H174" s="93"/>
      <c r="I174" s="93">
        <v>1</v>
      </c>
      <c r="J174" s="93">
        <v>2</v>
      </c>
      <c r="K174" s="93">
        <v>1</v>
      </c>
      <c r="L174" s="93">
        <v>1</v>
      </c>
      <c r="M174" s="93"/>
      <c r="N174" s="93"/>
      <c r="O174" s="93"/>
      <c r="P174" s="93">
        <v>2</v>
      </c>
      <c r="Q174" s="93"/>
      <c r="R174" s="93"/>
      <c r="S174" s="93"/>
      <c r="T174" s="93"/>
      <c r="U174" s="93">
        <v>2</v>
      </c>
      <c r="V174" s="93">
        <f t="shared" si="8"/>
        <v>2</v>
      </c>
      <c r="W174" s="93"/>
      <c r="X174" s="93"/>
      <c r="Y174" s="93"/>
      <c r="Z174" s="93"/>
      <c r="AA174" s="93"/>
      <c r="AB174" s="93"/>
      <c r="AC174" s="93"/>
      <c r="AD174" s="93"/>
      <c r="AE174" s="93"/>
      <c r="AF174" s="93"/>
      <c r="AG174" s="93"/>
      <c r="AH174" s="93"/>
      <c r="AI174" s="93"/>
      <c r="AJ174" s="93"/>
      <c r="AK174" s="93"/>
      <c r="AL174" s="93"/>
      <c r="AM174" s="93"/>
      <c r="AN174" s="93"/>
      <c r="AO174" s="93"/>
      <c r="AP174" s="93"/>
      <c r="AQ174" s="93"/>
      <c r="AR174" s="93"/>
      <c r="AS174" s="93"/>
      <c r="AT174" s="93"/>
      <c r="AU174" s="93"/>
      <c r="AV174" s="94" t="s">
        <v>510</v>
      </c>
      <c r="AW174" s="90" t="s">
        <v>990</v>
      </c>
      <c r="AX174" s="32"/>
      <c r="AY174" s="32"/>
      <c r="AZ174" s="32"/>
      <c r="BA174" s="32"/>
      <c r="BB174" s="32"/>
    </row>
    <row r="175" spans="1:54" x14ac:dyDescent="0.2">
      <c r="A175" s="84" t="s">
        <v>510</v>
      </c>
      <c r="B175" s="85" t="s">
        <v>991</v>
      </c>
      <c r="C175" s="86" t="s">
        <v>862</v>
      </c>
      <c r="D175" s="87">
        <f t="shared" si="6"/>
        <v>7476</v>
      </c>
      <c r="E175" s="87" t="s">
        <v>1064</v>
      </c>
      <c r="F175" s="95">
        <f t="shared" si="7"/>
        <v>7</v>
      </c>
      <c r="G175" s="88"/>
      <c r="H175" s="89"/>
      <c r="I175" s="88"/>
      <c r="J175" s="89">
        <v>3</v>
      </c>
      <c r="K175" s="88">
        <v>1</v>
      </c>
      <c r="L175" s="89"/>
      <c r="M175" s="88"/>
      <c r="N175" s="89"/>
      <c r="O175" s="88"/>
      <c r="P175" s="89"/>
      <c r="Q175" s="88">
        <v>1</v>
      </c>
      <c r="R175" s="89"/>
      <c r="S175" s="88"/>
      <c r="T175" s="89">
        <v>2</v>
      </c>
      <c r="U175" s="88"/>
      <c r="V175" s="89">
        <f t="shared" si="8"/>
        <v>0</v>
      </c>
      <c r="W175" s="88"/>
      <c r="X175" s="89"/>
      <c r="Y175" s="88"/>
      <c r="Z175" s="89"/>
      <c r="AA175" s="88"/>
      <c r="AB175" s="89"/>
      <c r="AC175" s="88"/>
      <c r="AD175" s="89"/>
      <c r="AE175" s="88"/>
      <c r="AF175" s="89"/>
      <c r="AG175" s="88"/>
      <c r="AH175" s="89"/>
      <c r="AI175" s="88"/>
      <c r="AJ175" s="89"/>
      <c r="AK175" s="88"/>
      <c r="AL175" s="89"/>
      <c r="AM175" s="88"/>
      <c r="AN175" s="89"/>
      <c r="AO175" s="88"/>
      <c r="AP175" s="89"/>
      <c r="AQ175" s="88"/>
      <c r="AR175" s="89"/>
      <c r="AS175" s="88"/>
      <c r="AT175" s="89"/>
      <c r="AU175" s="88"/>
      <c r="AV175" s="84" t="s">
        <v>510</v>
      </c>
      <c r="AW175" s="85" t="s">
        <v>991</v>
      </c>
      <c r="AX175" s="32"/>
      <c r="AY175" s="32"/>
      <c r="AZ175" s="32"/>
      <c r="BA175" s="32"/>
      <c r="BB175" s="32"/>
    </row>
    <row r="176" spans="1:54" x14ac:dyDescent="0.2">
      <c r="A176" s="94" t="s">
        <v>510</v>
      </c>
      <c r="B176" s="90" t="s">
        <v>992</v>
      </c>
      <c r="C176" s="91" t="s">
        <v>863</v>
      </c>
      <c r="D176" s="92">
        <f t="shared" si="6"/>
        <v>12588</v>
      </c>
      <c r="E176" s="92" t="s">
        <v>1064</v>
      </c>
      <c r="F176" s="96">
        <f t="shared" si="7"/>
        <v>14</v>
      </c>
      <c r="G176" s="93">
        <v>1</v>
      </c>
      <c r="H176" s="93"/>
      <c r="I176" s="93">
        <v>1</v>
      </c>
      <c r="J176" s="93">
        <v>2</v>
      </c>
      <c r="K176" s="93">
        <v>1</v>
      </c>
      <c r="L176" s="93">
        <v>1</v>
      </c>
      <c r="M176" s="93"/>
      <c r="N176" s="93"/>
      <c r="O176" s="93"/>
      <c r="P176" s="93">
        <v>2</v>
      </c>
      <c r="Q176" s="93"/>
      <c r="R176" s="93"/>
      <c r="S176" s="93"/>
      <c r="T176" s="93"/>
      <c r="U176" s="93">
        <v>2</v>
      </c>
      <c r="V176" s="93">
        <f t="shared" si="8"/>
        <v>2</v>
      </c>
      <c r="W176" s="93"/>
      <c r="X176" s="93"/>
      <c r="Y176" s="93"/>
      <c r="Z176" s="93"/>
      <c r="AA176" s="93"/>
      <c r="AB176" s="93"/>
      <c r="AC176" s="93"/>
      <c r="AD176" s="93">
        <v>2</v>
      </c>
      <c r="AE176" s="93"/>
      <c r="AF176" s="93"/>
      <c r="AG176" s="93"/>
      <c r="AH176" s="93"/>
      <c r="AI176" s="93"/>
      <c r="AJ176" s="93"/>
      <c r="AK176" s="93"/>
      <c r="AL176" s="93"/>
      <c r="AM176" s="93"/>
      <c r="AN176" s="93"/>
      <c r="AO176" s="93"/>
      <c r="AP176" s="93"/>
      <c r="AQ176" s="93"/>
      <c r="AR176" s="93"/>
      <c r="AS176" s="93"/>
      <c r="AT176" s="93"/>
      <c r="AU176" s="93"/>
      <c r="AV176" s="94" t="s">
        <v>510</v>
      </c>
      <c r="AW176" s="90" t="s">
        <v>992</v>
      </c>
      <c r="AX176" s="32"/>
      <c r="AY176" s="32"/>
      <c r="AZ176" s="32"/>
      <c r="BA176" s="32"/>
      <c r="BB176" s="32"/>
    </row>
    <row r="177" spans="1:54" x14ac:dyDescent="0.2">
      <c r="A177" s="84" t="s">
        <v>510</v>
      </c>
      <c r="B177" s="85" t="s">
        <v>993</v>
      </c>
      <c r="C177" s="86" t="s">
        <v>864</v>
      </c>
      <c r="D177" s="87">
        <f t="shared" si="6"/>
        <v>12608</v>
      </c>
      <c r="E177" s="87" t="s">
        <v>1064</v>
      </c>
      <c r="F177" s="95">
        <f t="shared" si="7"/>
        <v>14</v>
      </c>
      <c r="G177" s="88">
        <v>1</v>
      </c>
      <c r="H177" s="89"/>
      <c r="I177" s="88">
        <v>1</v>
      </c>
      <c r="J177" s="89">
        <v>2</v>
      </c>
      <c r="K177" s="88">
        <v>1</v>
      </c>
      <c r="L177" s="89">
        <v>1</v>
      </c>
      <c r="M177" s="88"/>
      <c r="N177" s="89"/>
      <c r="O177" s="88"/>
      <c r="P177" s="89">
        <v>2</v>
      </c>
      <c r="Q177" s="88"/>
      <c r="R177" s="89"/>
      <c r="S177" s="88"/>
      <c r="T177" s="89"/>
      <c r="U177" s="88">
        <v>2</v>
      </c>
      <c r="V177" s="89">
        <f t="shared" si="8"/>
        <v>2</v>
      </c>
      <c r="W177" s="88"/>
      <c r="X177" s="89"/>
      <c r="Y177" s="88"/>
      <c r="Z177" s="89">
        <v>2</v>
      </c>
      <c r="AA177" s="88"/>
      <c r="AB177" s="89"/>
      <c r="AC177" s="88"/>
      <c r="AD177" s="89"/>
      <c r="AE177" s="88"/>
      <c r="AF177" s="89"/>
      <c r="AG177" s="88"/>
      <c r="AH177" s="89"/>
      <c r="AI177" s="88"/>
      <c r="AJ177" s="89"/>
      <c r="AK177" s="88"/>
      <c r="AL177" s="89"/>
      <c r="AM177" s="88"/>
      <c r="AN177" s="89"/>
      <c r="AO177" s="88"/>
      <c r="AP177" s="89"/>
      <c r="AQ177" s="88"/>
      <c r="AR177" s="89"/>
      <c r="AS177" s="88"/>
      <c r="AT177" s="89"/>
      <c r="AU177" s="88"/>
      <c r="AV177" s="84" t="s">
        <v>510</v>
      </c>
      <c r="AW177" s="85" t="s">
        <v>993</v>
      </c>
      <c r="AX177" s="32"/>
      <c r="AY177" s="32"/>
      <c r="AZ177" s="32"/>
      <c r="BA177" s="32"/>
      <c r="BB177" s="32"/>
    </row>
    <row r="178" spans="1:54" x14ac:dyDescent="0.2">
      <c r="A178" s="94" t="s">
        <v>510</v>
      </c>
      <c r="B178" s="90" t="s">
        <v>994</v>
      </c>
      <c r="C178" s="91" t="s">
        <v>865</v>
      </c>
      <c r="D178" s="92">
        <f t="shared" si="6"/>
        <v>13650</v>
      </c>
      <c r="E178" s="92" t="s">
        <v>1064</v>
      </c>
      <c r="F178" s="96">
        <f t="shared" si="7"/>
        <v>10</v>
      </c>
      <c r="G178" s="93">
        <v>1</v>
      </c>
      <c r="H178" s="93"/>
      <c r="I178" s="93">
        <v>1</v>
      </c>
      <c r="J178" s="93">
        <v>2</v>
      </c>
      <c r="K178" s="93">
        <v>1</v>
      </c>
      <c r="L178" s="93">
        <v>1</v>
      </c>
      <c r="M178" s="93"/>
      <c r="N178" s="93"/>
      <c r="O178" s="93"/>
      <c r="P178" s="93">
        <v>2</v>
      </c>
      <c r="Q178" s="93"/>
      <c r="R178" s="93"/>
      <c r="S178" s="93"/>
      <c r="T178" s="93"/>
      <c r="U178" s="93"/>
      <c r="V178" s="93">
        <f t="shared" si="8"/>
        <v>0</v>
      </c>
      <c r="W178" s="93"/>
      <c r="X178" s="93"/>
      <c r="Y178" s="93"/>
      <c r="Z178" s="93"/>
      <c r="AA178" s="93"/>
      <c r="AB178" s="93"/>
      <c r="AC178" s="93"/>
      <c r="AD178" s="93"/>
      <c r="AE178" s="93"/>
      <c r="AF178" s="93"/>
      <c r="AG178" s="93"/>
      <c r="AH178" s="93"/>
      <c r="AI178" s="93"/>
      <c r="AJ178" s="93"/>
      <c r="AK178" s="93"/>
      <c r="AL178" s="93"/>
      <c r="AM178" s="93"/>
      <c r="AN178" s="93"/>
      <c r="AO178" s="93"/>
      <c r="AP178" s="93"/>
      <c r="AQ178" s="93"/>
      <c r="AR178" s="93"/>
      <c r="AS178" s="93"/>
      <c r="AT178" s="93">
        <v>2</v>
      </c>
      <c r="AU178" s="93"/>
      <c r="AV178" s="94" t="s">
        <v>510</v>
      </c>
      <c r="AW178" s="90" t="s">
        <v>994</v>
      </c>
      <c r="AX178" s="32"/>
      <c r="AY178" s="32"/>
      <c r="AZ178" s="32"/>
      <c r="BA178" s="32"/>
      <c r="BB178" s="32"/>
    </row>
    <row r="179" spans="1:54" x14ac:dyDescent="0.2">
      <c r="A179" s="84" t="s">
        <v>510</v>
      </c>
      <c r="B179" s="85" t="s">
        <v>995</v>
      </c>
      <c r="C179" s="86" t="s">
        <v>407</v>
      </c>
      <c r="D179" s="87">
        <f t="shared" si="6"/>
        <v>13650</v>
      </c>
      <c r="E179" s="87" t="s">
        <v>1064</v>
      </c>
      <c r="F179" s="95">
        <f t="shared" si="7"/>
        <v>10</v>
      </c>
      <c r="G179" s="88">
        <v>1</v>
      </c>
      <c r="H179" s="89"/>
      <c r="I179" s="88">
        <v>1</v>
      </c>
      <c r="J179" s="89">
        <v>2</v>
      </c>
      <c r="K179" s="88">
        <v>1</v>
      </c>
      <c r="L179" s="89">
        <v>1</v>
      </c>
      <c r="M179" s="88"/>
      <c r="N179" s="89"/>
      <c r="O179" s="88"/>
      <c r="P179" s="89">
        <v>2</v>
      </c>
      <c r="Q179" s="88"/>
      <c r="R179" s="89"/>
      <c r="S179" s="88"/>
      <c r="T179" s="89"/>
      <c r="U179" s="88"/>
      <c r="V179" s="89">
        <f t="shared" si="8"/>
        <v>0</v>
      </c>
      <c r="W179" s="88"/>
      <c r="X179" s="89"/>
      <c r="Y179" s="88"/>
      <c r="Z179" s="89"/>
      <c r="AA179" s="88"/>
      <c r="AB179" s="89"/>
      <c r="AC179" s="88"/>
      <c r="AD179" s="89"/>
      <c r="AE179" s="88"/>
      <c r="AF179" s="89"/>
      <c r="AG179" s="88"/>
      <c r="AH179" s="89"/>
      <c r="AI179" s="88"/>
      <c r="AJ179" s="89"/>
      <c r="AK179" s="88"/>
      <c r="AL179" s="89"/>
      <c r="AM179" s="88"/>
      <c r="AN179" s="89"/>
      <c r="AO179" s="88"/>
      <c r="AP179" s="89">
        <v>2</v>
      </c>
      <c r="AQ179" s="88"/>
      <c r="AR179" s="89"/>
      <c r="AS179" s="88"/>
      <c r="AT179" s="89"/>
      <c r="AU179" s="88"/>
      <c r="AV179" s="84" t="s">
        <v>510</v>
      </c>
      <c r="AW179" s="85" t="s">
        <v>995</v>
      </c>
      <c r="AX179" s="32"/>
      <c r="AY179" s="32"/>
      <c r="AZ179" s="32"/>
      <c r="BA179" s="32"/>
      <c r="BB179" s="32"/>
    </row>
    <row r="180" spans="1:54" x14ac:dyDescent="0.2">
      <c r="A180" s="94" t="s">
        <v>510</v>
      </c>
      <c r="B180" s="90" t="s">
        <v>996</v>
      </c>
      <c r="C180" s="91" t="s">
        <v>408</v>
      </c>
      <c r="D180" s="92">
        <f t="shared" si="6"/>
        <v>14390</v>
      </c>
      <c r="E180" s="92" t="s">
        <v>1064</v>
      </c>
      <c r="F180" s="96">
        <f t="shared" si="7"/>
        <v>10</v>
      </c>
      <c r="G180" s="93">
        <v>1</v>
      </c>
      <c r="H180" s="93"/>
      <c r="I180" s="93">
        <v>1</v>
      </c>
      <c r="J180" s="93">
        <v>2</v>
      </c>
      <c r="K180" s="93">
        <v>1</v>
      </c>
      <c r="L180" s="93">
        <v>1</v>
      </c>
      <c r="M180" s="93"/>
      <c r="N180" s="93"/>
      <c r="O180" s="93"/>
      <c r="P180" s="93">
        <v>2</v>
      </c>
      <c r="Q180" s="93"/>
      <c r="R180" s="93"/>
      <c r="S180" s="93"/>
      <c r="T180" s="93"/>
      <c r="U180" s="93"/>
      <c r="V180" s="93">
        <f t="shared" si="8"/>
        <v>0</v>
      </c>
      <c r="W180" s="93"/>
      <c r="X180" s="93"/>
      <c r="Y180" s="93"/>
      <c r="Z180" s="93"/>
      <c r="AA180" s="93"/>
      <c r="AB180" s="93"/>
      <c r="AC180" s="93"/>
      <c r="AD180" s="93"/>
      <c r="AE180" s="93"/>
      <c r="AF180" s="93"/>
      <c r="AG180" s="93"/>
      <c r="AH180" s="93"/>
      <c r="AI180" s="93"/>
      <c r="AJ180" s="93"/>
      <c r="AK180" s="93"/>
      <c r="AL180" s="93">
        <v>2</v>
      </c>
      <c r="AM180" s="93"/>
      <c r="AN180" s="93"/>
      <c r="AO180" s="93"/>
      <c r="AP180" s="93"/>
      <c r="AQ180" s="93"/>
      <c r="AR180" s="93"/>
      <c r="AS180" s="93"/>
      <c r="AT180" s="93"/>
      <c r="AU180" s="93"/>
      <c r="AV180" s="94" t="s">
        <v>510</v>
      </c>
      <c r="AW180" s="90" t="s">
        <v>996</v>
      </c>
      <c r="AX180" s="32"/>
      <c r="AY180" s="32"/>
      <c r="AZ180" s="32"/>
      <c r="BA180" s="32"/>
      <c r="BB180" s="32"/>
    </row>
    <row r="181" spans="1:54" x14ac:dyDescent="0.2">
      <c r="A181" s="84" t="s">
        <v>510</v>
      </c>
      <c r="B181" s="85" t="s">
        <v>997</v>
      </c>
      <c r="C181" s="86" t="s">
        <v>409</v>
      </c>
      <c r="D181" s="87">
        <f t="shared" si="6"/>
        <v>14650</v>
      </c>
      <c r="E181" s="87" t="s">
        <v>1064</v>
      </c>
      <c r="F181" s="95">
        <f t="shared" si="7"/>
        <v>10</v>
      </c>
      <c r="G181" s="88">
        <v>1</v>
      </c>
      <c r="H181" s="89"/>
      <c r="I181" s="88">
        <v>1</v>
      </c>
      <c r="J181" s="89">
        <v>2</v>
      </c>
      <c r="K181" s="88">
        <v>1</v>
      </c>
      <c r="L181" s="89">
        <v>1</v>
      </c>
      <c r="M181" s="88"/>
      <c r="N181" s="89"/>
      <c r="O181" s="88"/>
      <c r="P181" s="89">
        <v>2</v>
      </c>
      <c r="Q181" s="88"/>
      <c r="R181" s="89"/>
      <c r="S181" s="88"/>
      <c r="T181" s="89"/>
      <c r="U181" s="88"/>
      <c r="V181" s="89">
        <f t="shared" si="8"/>
        <v>0</v>
      </c>
      <c r="W181" s="88"/>
      <c r="X181" s="89"/>
      <c r="Y181" s="88"/>
      <c r="Z181" s="89"/>
      <c r="AA181" s="88"/>
      <c r="AB181" s="89"/>
      <c r="AC181" s="88"/>
      <c r="AD181" s="89"/>
      <c r="AE181" s="88"/>
      <c r="AF181" s="89"/>
      <c r="AG181" s="88"/>
      <c r="AH181" s="89">
        <v>2</v>
      </c>
      <c r="AI181" s="88"/>
      <c r="AJ181" s="89"/>
      <c r="AK181" s="88"/>
      <c r="AL181" s="89"/>
      <c r="AM181" s="88"/>
      <c r="AN181" s="89"/>
      <c r="AO181" s="88"/>
      <c r="AP181" s="89"/>
      <c r="AQ181" s="88"/>
      <c r="AR181" s="89"/>
      <c r="AS181" s="88"/>
      <c r="AT181" s="89"/>
      <c r="AU181" s="88"/>
      <c r="AV181" s="84" t="s">
        <v>510</v>
      </c>
      <c r="AW181" s="85" t="s">
        <v>997</v>
      </c>
      <c r="AX181" s="32"/>
      <c r="AY181" s="32"/>
      <c r="AZ181" s="32"/>
      <c r="BA181" s="32"/>
      <c r="BB181" s="32"/>
    </row>
    <row r="182" spans="1:54" x14ac:dyDescent="0.2">
      <c r="A182" s="94" t="s">
        <v>510</v>
      </c>
      <c r="B182" s="90" t="s">
        <v>998</v>
      </c>
      <c r="C182" s="91" t="s">
        <v>410</v>
      </c>
      <c r="D182" s="92">
        <f t="shared" si="6"/>
        <v>11200</v>
      </c>
      <c r="E182" s="92" t="s">
        <v>1064</v>
      </c>
      <c r="F182" s="96">
        <f t="shared" si="7"/>
        <v>9</v>
      </c>
      <c r="G182" s="93">
        <v>1</v>
      </c>
      <c r="H182" s="93"/>
      <c r="I182" s="93">
        <v>1</v>
      </c>
      <c r="J182" s="93">
        <v>3</v>
      </c>
      <c r="K182" s="93"/>
      <c r="L182" s="93">
        <v>1</v>
      </c>
      <c r="M182" s="93"/>
      <c r="N182" s="93"/>
      <c r="O182" s="93"/>
      <c r="P182" s="93"/>
      <c r="Q182" s="93"/>
      <c r="R182" s="93">
        <v>1</v>
      </c>
      <c r="S182" s="93"/>
      <c r="T182" s="93"/>
      <c r="U182" s="93">
        <v>2</v>
      </c>
      <c r="V182" s="93">
        <f t="shared" si="8"/>
        <v>0</v>
      </c>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4" t="s">
        <v>510</v>
      </c>
      <c r="AW182" s="90" t="s">
        <v>998</v>
      </c>
      <c r="AX182" s="32"/>
      <c r="AY182" s="32"/>
      <c r="AZ182" s="32"/>
      <c r="BA182" s="32"/>
      <c r="BB182" s="32"/>
    </row>
    <row r="183" spans="1:54" x14ac:dyDescent="0.2">
      <c r="A183" s="84" t="s">
        <v>510</v>
      </c>
      <c r="B183" s="85" t="s">
        <v>999</v>
      </c>
      <c r="C183" s="86" t="s">
        <v>411</v>
      </c>
      <c r="D183" s="87">
        <f t="shared" si="6"/>
        <v>11640</v>
      </c>
      <c r="E183" s="87" t="s">
        <v>1064</v>
      </c>
      <c r="F183" s="95">
        <f t="shared" si="7"/>
        <v>10</v>
      </c>
      <c r="G183" s="88">
        <v>1</v>
      </c>
      <c r="H183" s="89"/>
      <c r="I183" s="88">
        <v>1</v>
      </c>
      <c r="J183" s="89">
        <v>3</v>
      </c>
      <c r="K183" s="88"/>
      <c r="L183" s="89">
        <v>1</v>
      </c>
      <c r="M183" s="88"/>
      <c r="N183" s="89"/>
      <c r="O183" s="88"/>
      <c r="P183" s="89"/>
      <c r="Q183" s="88"/>
      <c r="R183" s="89">
        <v>1</v>
      </c>
      <c r="S183" s="88"/>
      <c r="T183" s="89"/>
      <c r="U183" s="88">
        <v>2</v>
      </c>
      <c r="V183" s="89">
        <f t="shared" si="8"/>
        <v>0</v>
      </c>
      <c r="W183" s="88"/>
      <c r="X183" s="89"/>
      <c r="Y183" s="88"/>
      <c r="Z183" s="89"/>
      <c r="AA183" s="88"/>
      <c r="AB183" s="89"/>
      <c r="AC183" s="88"/>
      <c r="AD183" s="89"/>
      <c r="AE183" s="88">
        <v>1</v>
      </c>
      <c r="AF183" s="89"/>
      <c r="AG183" s="88"/>
      <c r="AH183" s="89"/>
      <c r="AI183" s="88"/>
      <c r="AJ183" s="89"/>
      <c r="AK183" s="88"/>
      <c r="AL183" s="89"/>
      <c r="AM183" s="88"/>
      <c r="AN183" s="89"/>
      <c r="AO183" s="88"/>
      <c r="AP183" s="89"/>
      <c r="AQ183" s="88"/>
      <c r="AR183" s="89"/>
      <c r="AS183" s="88"/>
      <c r="AT183" s="89"/>
      <c r="AU183" s="88"/>
      <c r="AV183" s="84" t="s">
        <v>510</v>
      </c>
      <c r="AW183" s="85" t="s">
        <v>999</v>
      </c>
      <c r="AX183" s="32"/>
      <c r="AY183" s="32"/>
      <c r="AZ183" s="32"/>
      <c r="BA183" s="32"/>
      <c r="BB183" s="32"/>
    </row>
    <row r="184" spans="1:54" x14ac:dyDescent="0.2">
      <c r="A184" s="94" t="s">
        <v>510</v>
      </c>
      <c r="B184" s="90" t="s">
        <v>1000</v>
      </c>
      <c r="C184" s="91" t="s">
        <v>412</v>
      </c>
      <c r="D184" s="92">
        <f t="shared" si="6"/>
        <v>11640</v>
      </c>
      <c r="E184" s="92" t="s">
        <v>1064</v>
      </c>
      <c r="F184" s="96">
        <f t="shared" si="7"/>
        <v>10</v>
      </c>
      <c r="G184" s="93">
        <v>1</v>
      </c>
      <c r="H184" s="93"/>
      <c r="I184" s="93">
        <v>1</v>
      </c>
      <c r="J184" s="93">
        <v>3</v>
      </c>
      <c r="K184" s="93"/>
      <c r="L184" s="93">
        <v>1</v>
      </c>
      <c r="M184" s="93"/>
      <c r="N184" s="93"/>
      <c r="O184" s="93"/>
      <c r="P184" s="93"/>
      <c r="Q184" s="93"/>
      <c r="R184" s="93">
        <v>1</v>
      </c>
      <c r="S184" s="93"/>
      <c r="T184" s="93"/>
      <c r="U184" s="93">
        <v>2</v>
      </c>
      <c r="V184" s="93">
        <f t="shared" si="8"/>
        <v>0</v>
      </c>
      <c r="W184" s="93"/>
      <c r="X184" s="93"/>
      <c r="Y184" s="93"/>
      <c r="Z184" s="93"/>
      <c r="AA184" s="93"/>
      <c r="AB184" s="93">
        <v>1</v>
      </c>
      <c r="AC184" s="93"/>
      <c r="AD184" s="93"/>
      <c r="AE184" s="93"/>
      <c r="AF184" s="93"/>
      <c r="AG184" s="93"/>
      <c r="AH184" s="93"/>
      <c r="AI184" s="93"/>
      <c r="AJ184" s="93"/>
      <c r="AK184" s="93"/>
      <c r="AL184" s="93"/>
      <c r="AM184" s="93"/>
      <c r="AN184" s="93"/>
      <c r="AO184" s="93"/>
      <c r="AP184" s="93"/>
      <c r="AQ184" s="93"/>
      <c r="AR184" s="93"/>
      <c r="AS184" s="93"/>
      <c r="AT184" s="93"/>
      <c r="AU184" s="93"/>
      <c r="AV184" s="94" t="s">
        <v>510</v>
      </c>
      <c r="AW184" s="90" t="s">
        <v>1000</v>
      </c>
      <c r="AX184" s="32"/>
      <c r="AY184" s="32"/>
      <c r="AZ184" s="32"/>
      <c r="BA184" s="32"/>
      <c r="BB184" s="32"/>
    </row>
    <row r="185" spans="1:54" x14ac:dyDescent="0.2">
      <c r="A185" s="84" t="s">
        <v>510</v>
      </c>
      <c r="B185" s="85" t="s">
        <v>1001</v>
      </c>
      <c r="C185" s="86" t="s">
        <v>413</v>
      </c>
      <c r="D185" s="87">
        <f t="shared" si="6"/>
        <v>12300</v>
      </c>
      <c r="E185" s="87" t="s">
        <v>1064</v>
      </c>
      <c r="F185" s="95">
        <f t="shared" si="7"/>
        <v>8</v>
      </c>
      <c r="G185" s="88">
        <v>1</v>
      </c>
      <c r="H185" s="89"/>
      <c r="I185" s="88">
        <v>1</v>
      </c>
      <c r="J185" s="89">
        <v>3</v>
      </c>
      <c r="K185" s="88"/>
      <c r="L185" s="89">
        <v>1</v>
      </c>
      <c r="M185" s="88"/>
      <c r="N185" s="89"/>
      <c r="O185" s="88"/>
      <c r="P185" s="89"/>
      <c r="Q185" s="88"/>
      <c r="R185" s="89">
        <v>1</v>
      </c>
      <c r="S185" s="88"/>
      <c r="T185" s="89"/>
      <c r="U185" s="88"/>
      <c r="V185" s="89">
        <f t="shared" si="8"/>
        <v>0</v>
      </c>
      <c r="W185" s="88"/>
      <c r="X185" s="89"/>
      <c r="Y185" s="88"/>
      <c r="Z185" s="89"/>
      <c r="AA185" s="88"/>
      <c r="AB185" s="89"/>
      <c r="AC185" s="88"/>
      <c r="AD185" s="89"/>
      <c r="AE185" s="88"/>
      <c r="AF185" s="89"/>
      <c r="AG185" s="88"/>
      <c r="AH185" s="89"/>
      <c r="AI185" s="88"/>
      <c r="AJ185" s="89"/>
      <c r="AK185" s="88"/>
      <c r="AL185" s="89"/>
      <c r="AM185" s="88"/>
      <c r="AN185" s="89"/>
      <c r="AO185" s="88"/>
      <c r="AP185" s="89"/>
      <c r="AQ185" s="88"/>
      <c r="AR185" s="89"/>
      <c r="AS185" s="88"/>
      <c r="AT185" s="89"/>
      <c r="AU185" s="88">
        <v>1</v>
      </c>
      <c r="AV185" s="84" t="s">
        <v>510</v>
      </c>
      <c r="AW185" s="85" t="s">
        <v>1001</v>
      </c>
      <c r="AX185" s="32"/>
      <c r="AY185" s="32"/>
      <c r="AZ185" s="32"/>
      <c r="BA185" s="32"/>
      <c r="BB185" s="32"/>
    </row>
    <row r="186" spans="1:54" x14ac:dyDescent="0.2">
      <c r="A186" s="94" t="s">
        <v>510</v>
      </c>
      <c r="B186" s="90" t="s">
        <v>1002</v>
      </c>
      <c r="C186" s="91" t="s">
        <v>414</v>
      </c>
      <c r="D186" s="92">
        <f t="shared" si="6"/>
        <v>12300</v>
      </c>
      <c r="E186" s="92" t="s">
        <v>1064</v>
      </c>
      <c r="F186" s="96">
        <f t="shared" si="7"/>
        <v>8</v>
      </c>
      <c r="G186" s="93">
        <v>1</v>
      </c>
      <c r="H186" s="93"/>
      <c r="I186" s="93">
        <v>1</v>
      </c>
      <c r="J186" s="93">
        <v>3</v>
      </c>
      <c r="K186" s="93"/>
      <c r="L186" s="93">
        <v>1</v>
      </c>
      <c r="M186" s="93"/>
      <c r="N186" s="93"/>
      <c r="O186" s="93"/>
      <c r="P186" s="93"/>
      <c r="Q186" s="93"/>
      <c r="R186" s="93">
        <v>1</v>
      </c>
      <c r="S186" s="93"/>
      <c r="T186" s="93"/>
      <c r="U186" s="93"/>
      <c r="V186" s="93">
        <f t="shared" si="8"/>
        <v>0</v>
      </c>
      <c r="W186" s="93"/>
      <c r="X186" s="93"/>
      <c r="Y186" s="93"/>
      <c r="Z186" s="93"/>
      <c r="AA186" s="93"/>
      <c r="AB186" s="93"/>
      <c r="AC186" s="93"/>
      <c r="AD186" s="93"/>
      <c r="AE186" s="93"/>
      <c r="AF186" s="93"/>
      <c r="AG186" s="93"/>
      <c r="AH186" s="93"/>
      <c r="AI186" s="93"/>
      <c r="AJ186" s="93"/>
      <c r="AK186" s="93"/>
      <c r="AL186" s="93"/>
      <c r="AM186" s="93"/>
      <c r="AN186" s="93"/>
      <c r="AO186" s="93"/>
      <c r="AP186" s="93"/>
      <c r="AQ186" s="93"/>
      <c r="AR186" s="93">
        <v>1</v>
      </c>
      <c r="AS186" s="93"/>
      <c r="AT186" s="93"/>
      <c r="AU186" s="93"/>
      <c r="AV186" s="94" t="s">
        <v>510</v>
      </c>
      <c r="AW186" s="90" t="s">
        <v>1002</v>
      </c>
      <c r="AX186" s="32"/>
      <c r="AY186" s="32"/>
      <c r="AZ186" s="32"/>
      <c r="BA186" s="32"/>
      <c r="BB186" s="32"/>
    </row>
    <row r="187" spans="1:54" x14ac:dyDescent="0.2">
      <c r="A187" s="84" t="s">
        <v>510</v>
      </c>
      <c r="B187" s="85" t="s">
        <v>1003</v>
      </c>
      <c r="C187" s="86" t="s">
        <v>415</v>
      </c>
      <c r="D187" s="87">
        <f t="shared" si="6"/>
        <v>12800</v>
      </c>
      <c r="E187" s="87" t="s">
        <v>1064</v>
      </c>
      <c r="F187" s="95">
        <f t="shared" si="7"/>
        <v>8</v>
      </c>
      <c r="G187" s="88">
        <v>1</v>
      </c>
      <c r="H187" s="89"/>
      <c r="I187" s="88">
        <v>1</v>
      </c>
      <c r="J187" s="89">
        <v>3</v>
      </c>
      <c r="K187" s="88"/>
      <c r="L187" s="89">
        <v>1</v>
      </c>
      <c r="M187" s="88"/>
      <c r="N187" s="89"/>
      <c r="O187" s="88"/>
      <c r="P187" s="89"/>
      <c r="Q187" s="88"/>
      <c r="R187" s="89">
        <v>1</v>
      </c>
      <c r="S187" s="88"/>
      <c r="T187" s="89"/>
      <c r="U187" s="88"/>
      <c r="V187" s="89">
        <f t="shared" si="8"/>
        <v>0</v>
      </c>
      <c r="W187" s="88"/>
      <c r="X187" s="89"/>
      <c r="Y187" s="88"/>
      <c r="Z187" s="89"/>
      <c r="AA187" s="88"/>
      <c r="AB187" s="89"/>
      <c r="AC187" s="88"/>
      <c r="AD187" s="89"/>
      <c r="AE187" s="88"/>
      <c r="AF187" s="89"/>
      <c r="AG187" s="88"/>
      <c r="AH187" s="89"/>
      <c r="AI187" s="88"/>
      <c r="AJ187" s="89"/>
      <c r="AK187" s="88"/>
      <c r="AL187" s="89"/>
      <c r="AM187" s="88">
        <v>1</v>
      </c>
      <c r="AN187" s="89"/>
      <c r="AO187" s="88"/>
      <c r="AP187" s="89"/>
      <c r="AQ187" s="88"/>
      <c r="AR187" s="89"/>
      <c r="AS187" s="88"/>
      <c r="AT187" s="89"/>
      <c r="AU187" s="88"/>
      <c r="AV187" s="84" t="s">
        <v>510</v>
      </c>
      <c r="AW187" s="85" t="s">
        <v>1003</v>
      </c>
      <c r="AX187" s="32"/>
      <c r="AY187" s="32"/>
      <c r="AZ187" s="32"/>
      <c r="BA187" s="32"/>
      <c r="BB187" s="32"/>
    </row>
    <row r="188" spans="1:54" x14ac:dyDescent="0.2">
      <c r="A188" s="94" t="s">
        <v>510</v>
      </c>
      <c r="B188" s="90" t="s">
        <v>1004</v>
      </c>
      <c r="C188" s="91" t="s">
        <v>416</v>
      </c>
      <c r="D188" s="92">
        <f t="shared" si="6"/>
        <v>13000</v>
      </c>
      <c r="E188" s="92" t="s">
        <v>1064</v>
      </c>
      <c r="F188" s="96">
        <f t="shared" si="7"/>
        <v>8</v>
      </c>
      <c r="G188" s="93">
        <v>1</v>
      </c>
      <c r="H188" s="93"/>
      <c r="I188" s="93">
        <v>1</v>
      </c>
      <c r="J188" s="93">
        <v>3</v>
      </c>
      <c r="K188" s="93"/>
      <c r="L188" s="93">
        <v>1</v>
      </c>
      <c r="M188" s="93"/>
      <c r="N188" s="93"/>
      <c r="O188" s="93"/>
      <c r="P188" s="93"/>
      <c r="Q188" s="93"/>
      <c r="R188" s="93">
        <v>1</v>
      </c>
      <c r="S188" s="93"/>
      <c r="T188" s="93"/>
      <c r="U188" s="93"/>
      <c r="V188" s="93">
        <f t="shared" si="8"/>
        <v>0</v>
      </c>
      <c r="W188" s="93"/>
      <c r="X188" s="93"/>
      <c r="Y188" s="93"/>
      <c r="Z188" s="93"/>
      <c r="AA188" s="93"/>
      <c r="AB188" s="93"/>
      <c r="AC188" s="93"/>
      <c r="AD188" s="93"/>
      <c r="AE188" s="93"/>
      <c r="AF188" s="93"/>
      <c r="AG188" s="93"/>
      <c r="AH188" s="93"/>
      <c r="AI188" s="93"/>
      <c r="AJ188" s="93">
        <v>1</v>
      </c>
      <c r="AK188" s="93"/>
      <c r="AL188" s="93"/>
      <c r="AM188" s="93"/>
      <c r="AN188" s="93"/>
      <c r="AO188" s="93"/>
      <c r="AP188" s="93"/>
      <c r="AQ188" s="93"/>
      <c r="AR188" s="93"/>
      <c r="AS188" s="93"/>
      <c r="AT188" s="93"/>
      <c r="AU188" s="93"/>
      <c r="AV188" s="94" t="s">
        <v>510</v>
      </c>
      <c r="AW188" s="90" t="s">
        <v>1004</v>
      </c>
      <c r="AX188" s="32"/>
      <c r="AY188" s="32"/>
      <c r="AZ188" s="32"/>
      <c r="BA188" s="32"/>
      <c r="BB188" s="32"/>
    </row>
    <row r="189" spans="1:54" x14ac:dyDescent="0.2">
      <c r="A189" s="84" t="s">
        <v>510</v>
      </c>
      <c r="B189" s="85" t="s">
        <v>1005</v>
      </c>
      <c r="C189" s="86" t="s">
        <v>894</v>
      </c>
      <c r="D189" s="87">
        <f t="shared" si="6"/>
        <v>12008</v>
      </c>
      <c r="E189" s="87" t="s">
        <v>1064</v>
      </c>
      <c r="F189" s="95">
        <f t="shared" si="7"/>
        <v>12</v>
      </c>
      <c r="G189" s="88">
        <v>1</v>
      </c>
      <c r="H189" s="89"/>
      <c r="I189" s="88"/>
      <c r="J189" s="89">
        <v>3</v>
      </c>
      <c r="K189" s="88">
        <v>1</v>
      </c>
      <c r="L189" s="89">
        <v>1</v>
      </c>
      <c r="M189" s="88"/>
      <c r="N189" s="89"/>
      <c r="O189" s="88"/>
      <c r="P189" s="89">
        <v>2</v>
      </c>
      <c r="Q189" s="88"/>
      <c r="R189" s="89"/>
      <c r="S189" s="88"/>
      <c r="T189" s="89"/>
      <c r="U189" s="88">
        <v>2</v>
      </c>
      <c r="V189" s="89">
        <f t="shared" si="8"/>
        <v>2</v>
      </c>
      <c r="W189" s="88"/>
      <c r="X189" s="89"/>
      <c r="Y189" s="88"/>
      <c r="Z189" s="89"/>
      <c r="AA189" s="88"/>
      <c r="AB189" s="89"/>
      <c r="AC189" s="88"/>
      <c r="AD189" s="89"/>
      <c r="AE189" s="88"/>
      <c r="AF189" s="89"/>
      <c r="AG189" s="88"/>
      <c r="AH189" s="89"/>
      <c r="AI189" s="88"/>
      <c r="AJ189" s="89"/>
      <c r="AK189" s="88"/>
      <c r="AL189" s="89"/>
      <c r="AM189" s="88"/>
      <c r="AN189" s="89"/>
      <c r="AO189" s="88"/>
      <c r="AP189" s="89"/>
      <c r="AQ189" s="88"/>
      <c r="AR189" s="89"/>
      <c r="AS189" s="88"/>
      <c r="AT189" s="89"/>
      <c r="AU189" s="88"/>
      <c r="AV189" s="84" t="s">
        <v>510</v>
      </c>
      <c r="AW189" s="85" t="s">
        <v>1005</v>
      </c>
      <c r="AX189" s="32"/>
      <c r="AY189" s="32"/>
      <c r="AZ189" s="32"/>
      <c r="BA189" s="32"/>
      <c r="BB189" s="32"/>
    </row>
    <row r="190" spans="1:54" x14ac:dyDescent="0.2">
      <c r="A190" s="94" t="s">
        <v>510</v>
      </c>
      <c r="B190" s="90" t="s">
        <v>1006</v>
      </c>
      <c r="C190" s="91" t="s">
        <v>895</v>
      </c>
      <c r="D190" s="92">
        <f t="shared" si="6"/>
        <v>9400</v>
      </c>
      <c r="E190" s="92" t="s">
        <v>1064</v>
      </c>
      <c r="F190" s="96">
        <f t="shared" si="7"/>
        <v>9</v>
      </c>
      <c r="G190" s="93"/>
      <c r="H190" s="93">
        <v>1</v>
      </c>
      <c r="I190" s="93">
        <v>1</v>
      </c>
      <c r="J190" s="93">
        <v>2</v>
      </c>
      <c r="K190" s="93">
        <v>1</v>
      </c>
      <c r="L190" s="93">
        <v>1</v>
      </c>
      <c r="M190" s="93"/>
      <c r="N190" s="93"/>
      <c r="O190" s="93"/>
      <c r="P190" s="93"/>
      <c r="Q190" s="93"/>
      <c r="R190" s="93">
        <v>1</v>
      </c>
      <c r="S190" s="93"/>
      <c r="T190" s="93"/>
      <c r="U190" s="93">
        <v>2</v>
      </c>
      <c r="V190" s="93">
        <f t="shared" si="8"/>
        <v>0</v>
      </c>
      <c r="W190" s="93"/>
      <c r="X190" s="93"/>
      <c r="Y190" s="93"/>
      <c r="Z190" s="93"/>
      <c r="AA190" s="93"/>
      <c r="AB190" s="93"/>
      <c r="AC190" s="93"/>
      <c r="AD190" s="93"/>
      <c r="AE190" s="93"/>
      <c r="AF190" s="93"/>
      <c r="AG190" s="93"/>
      <c r="AH190" s="93"/>
      <c r="AI190" s="93"/>
      <c r="AJ190" s="93"/>
      <c r="AK190" s="93"/>
      <c r="AL190" s="93"/>
      <c r="AM190" s="93"/>
      <c r="AN190" s="93"/>
      <c r="AO190" s="93"/>
      <c r="AP190" s="93"/>
      <c r="AQ190" s="93"/>
      <c r="AR190" s="93"/>
      <c r="AS190" s="93"/>
      <c r="AT190" s="93"/>
      <c r="AU190" s="93"/>
      <c r="AV190" s="94" t="s">
        <v>510</v>
      </c>
      <c r="AW190" s="90" t="s">
        <v>1006</v>
      </c>
      <c r="AX190" s="32"/>
      <c r="AY190" s="32"/>
      <c r="AZ190" s="32"/>
      <c r="BA190" s="32"/>
      <c r="BB190" s="32"/>
    </row>
    <row r="191" spans="1:54" x14ac:dyDescent="0.2">
      <c r="A191" s="84" t="s">
        <v>510</v>
      </c>
      <c r="B191" s="85" t="s">
        <v>1007</v>
      </c>
      <c r="C191" s="86" t="s">
        <v>896</v>
      </c>
      <c r="D191" s="87">
        <f t="shared" si="6"/>
        <v>12788</v>
      </c>
      <c r="E191" s="87" t="s">
        <v>1064</v>
      </c>
      <c r="F191" s="95">
        <f t="shared" si="7"/>
        <v>14</v>
      </c>
      <c r="G191" s="88">
        <v>1</v>
      </c>
      <c r="H191" s="89"/>
      <c r="I191" s="88"/>
      <c r="J191" s="89">
        <v>3</v>
      </c>
      <c r="K191" s="88">
        <v>1</v>
      </c>
      <c r="L191" s="89">
        <v>1</v>
      </c>
      <c r="M191" s="88"/>
      <c r="N191" s="89"/>
      <c r="O191" s="88"/>
      <c r="P191" s="89">
        <v>2</v>
      </c>
      <c r="Q191" s="88"/>
      <c r="R191" s="89"/>
      <c r="S191" s="88"/>
      <c r="T191" s="89"/>
      <c r="U191" s="88">
        <v>2</v>
      </c>
      <c r="V191" s="89">
        <f t="shared" si="8"/>
        <v>2</v>
      </c>
      <c r="W191" s="88"/>
      <c r="X191" s="89"/>
      <c r="Y191" s="88"/>
      <c r="Z191" s="89"/>
      <c r="AA191" s="88"/>
      <c r="AB191" s="89"/>
      <c r="AC191" s="88"/>
      <c r="AD191" s="89">
        <v>2</v>
      </c>
      <c r="AE191" s="88"/>
      <c r="AF191" s="89"/>
      <c r="AG191" s="88"/>
      <c r="AH191" s="89"/>
      <c r="AI191" s="88"/>
      <c r="AJ191" s="89"/>
      <c r="AK191" s="88"/>
      <c r="AL191" s="89"/>
      <c r="AM191" s="88"/>
      <c r="AN191" s="89"/>
      <c r="AO191" s="88"/>
      <c r="AP191" s="89"/>
      <c r="AQ191" s="88"/>
      <c r="AR191" s="89"/>
      <c r="AS191" s="88"/>
      <c r="AT191" s="89"/>
      <c r="AU191" s="88"/>
      <c r="AV191" s="84" t="s">
        <v>510</v>
      </c>
      <c r="AW191" s="85" t="s">
        <v>1007</v>
      </c>
      <c r="AX191" s="32"/>
      <c r="AY191" s="32"/>
      <c r="AZ191" s="32"/>
      <c r="BA191" s="32"/>
      <c r="BB191" s="32"/>
    </row>
    <row r="192" spans="1:54" x14ac:dyDescent="0.2">
      <c r="A192" s="94" t="s">
        <v>510</v>
      </c>
      <c r="B192" s="90" t="s">
        <v>1008</v>
      </c>
      <c r="C192" s="91" t="s">
        <v>897</v>
      </c>
      <c r="D192" s="92">
        <f t="shared" si="6"/>
        <v>12808</v>
      </c>
      <c r="E192" s="92" t="s">
        <v>1064</v>
      </c>
      <c r="F192" s="96">
        <f t="shared" si="7"/>
        <v>14</v>
      </c>
      <c r="G192" s="93">
        <v>1</v>
      </c>
      <c r="H192" s="93"/>
      <c r="I192" s="93"/>
      <c r="J192" s="93">
        <v>3</v>
      </c>
      <c r="K192" s="93">
        <v>1</v>
      </c>
      <c r="L192" s="93">
        <v>1</v>
      </c>
      <c r="M192" s="93"/>
      <c r="N192" s="93"/>
      <c r="O192" s="93"/>
      <c r="P192" s="93">
        <v>2</v>
      </c>
      <c r="Q192" s="93"/>
      <c r="R192" s="93"/>
      <c r="S192" s="93"/>
      <c r="T192" s="93"/>
      <c r="U192" s="93">
        <v>2</v>
      </c>
      <c r="V192" s="93">
        <f t="shared" si="8"/>
        <v>2</v>
      </c>
      <c r="W192" s="93"/>
      <c r="X192" s="93"/>
      <c r="Y192" s="93"/>
      <c r="Z192" s="93">
        <v>2</v>
      </c>
      <c r="AA192" s="93"/>
      <c r="AB192" s="93"/>
      <c r="AC192" s="93"/>
      <c r="AD192" s="93"/>
      <c r="AE192" s="93"/>
      <c r="AF192" s="93"/>
      <c r="AG192" s="93"/>
      <c r="AH192" s="93"/>
      <c r="AI192" s="93"/>
      <c r="AJ192" s="93"/>
      <c r="AK192" s="93"/>
      <c r="AL192" s="93"/>
      <c r="AM192" s="93"/>
      <c r="AN192" s="93"/>
      <c r="AO192" s="93"/>
      <c r="AP192" s="93"/>
      <c r="AQ192" s="93"/>
      <c r="AR192" s="93"/>
      <c r="AS192" s="93"/>
      <c r="AT192" s="93"/>
      <c r="AU192" s="93"/>
      <c r="AV192" s="94" t="s">
        <v>510</v>
      </c>
      <c r="AW192" s="90" t="s">
        <v>1008</v>
      </c>
      <c r="AX192" s="32"/>
      <c r="AY192" s="32"/>
      <c r="AZ192" s="32"/>
      <c r="BA192" s="32"/>
      <c r="BB192" s="32"/>
    </row>
    <row r="193" spans="1:54" x14ac:dyDescent="0.2">
      <c r="A193" s="84" t="s">
        <v>510</v>
      </c>
      <c r="B193" s="85" t="s">
        <v>1009</v>
      </c>
      <c r="C193" s="86" t="s">
        <v>898</v>
      </c>
      <c r="D193" s="87">
        <f t="shared" si="6"/>
        <v>13850</v>
      </c>
      <c r="E193" s="87" t="s">
        <v>1064</v>
      </c>
      <c r="F193" s="95">
        <f t="shared" si="7"/>
        <v>10</v>
      </c>
      <c r="G193" s="88">
        <v>1</v>
      </c>
      <c r="H193" s="89"/>
      <c r="I193" s="88"/>
      <c r="J193" s="89">
        <v>3</v>
      </c>
      <c r="K193" s="88">
        <v>1</v>
      </c>
      <c r="L193" s="89">
        <v>1</v>
      </c>
      <c r="M193" s="88"/>
      <c r="N193" s="89"/>
      <c r="O193" s="88"/>
      <c r="P193" s="89">
        <v>2</v>
      </c>
      <c r="Q193" s="88"/>
      <c r="R193" s="89"/>
      <c r="S193" s="88"/>
      <c r="T193" s="89"/>
      <c r="U193" s="88"/>
      <c r="V193" s="89">
        <f t="shared" si="8"/>
        <v>0</v>
      </c>
      <c r="W193" s="88"/>
      <c r="X193" s="89"/>
      <c r="Y193" s="88"/>
      <c r="Z193" s="89"/>
      <c r="AA193" s="88"/>
      <c r="AB193" s="89"/>
      <c r="AC193" s="88"/>
      <c r="AD193" s="89"/>
      <c r="AE193" s="88"/>
      <c r="AF193" s="89"/>
      <c r="AG193" s="88"/>
      <c r="AH193" s="89"/>
      <c r="AI193" s="88"/>
      <c r="AJ193" s="89"/>
      <c r="AK193" s="88"/>
      <c r="AL193" s="89"/>
      <c r="AM193" s="88"/>
      <c r="AN193" s="89"/>
      <c r="AO193" s="88"/>
      <c r="AP193" s="89"/>
      <c r="AQ193" s="88"/>
      <c r="AR193" s="89"/>
      <c r="AS193" s="88"/>
      <c r="AT193" s="89">
        <v>2</v>
      </c>
      <c r="AU193" s="88"/>
      <c r="AV193" s="84" t="s">
        <v>510</v>
      </c>
      <c r="AW193" s="85" t="s">
        <v>1009</v>
      </c>
      <c r="AX193" s="32"/>
      <c r="AY193" s="32"/>
      <c r="AZ193" s="32"/>
      <c r="BA193" s="32"/>
      <c r="BB193" s="32"/>
    </row>
    <row r="194" spans="1:54" x14ac:dyDescent="0.2">
      <c r="A194" s="94" t="s">
        <v>510</v>
      </c>
      <c r="B194" s="90" t="s">
        <v>1010</v>
      </c>
      <c r="C194" s="91" t="s">
        <v>899</v>
      </c>
      <c r="D194" s="92">
        <f t="shared" si="6"/>
        <v>13850</v>
      </c>
      <c r="E194" s="92" t="s">
        <v>1064</v>
      </c>
      <c r="F194" s="96">
        <f t="shared" si="7"/>
        <v>10</v>
      </c>
      <c r="G194" s="93">
        <v>1</v>
      </c>
      <c r="H194" s="93"/>
      <c r="I194" s="93"/>
      <c r="J194" s="93">
        <v>3</v>
      </c>
      <c r="K194" s="93">
        <v>1</v>
      </c>
      <c r="L194" s="93">
        <v>1</v>
      </c>
      <c r="M194" s="93"/>
      <c r="N194" s="93"/>
      <c r="O194" s="93"/>
      <c r="P194" s="93">
        <v>2</v>
      </c>
      <c r="Q194" s="93"/>
      <c r="R194" s="93"/>
      <c r="S194" s="93"/>
      <c r="T194" s="93"/>
      <c r="U194" s="93"/>
      <c r="V194" s="93">
        <f t="shared" si="8"/>
        <v>0</v>
      </c>
      <c r="W194" s="93"/>
      <c r="X194" s="93"/>
      <c r="Y194" s="93"/>
      <c r="Z194" s="93"/>
      <c r="AA194" s="93"/>
      <c r="AB194" s="93"/>
      <c r="AC194" s="93"/>
      <c r="AD194" s="93"/>
      <c r="AE194" s="93"/>
      <c r="AF194" s="93"/>
      <c r="AG194" s="93"/>
      <c r="AH194" s="93"/>
      <c r="AI194" s="93"/>
      <c r="AJ194" s="93"/>
      <c r="AK194" s="93"/>
      <c r="AL194" s="93"/>
      <c r="AM194" s="93"/>
      <c r="AN194" s="93"/>
      <c r="AO194" s="93"/>
      <c r="AP194" s="93">
        <v>2</v>
      </c>
      <c r="AQ194" s="93"/>
      <c r="AR194" s="93"/>
      <c r="AS194" s="93"/>
      <c r="AT194" s="93"/>
      <c r="AU194" s="93"/>
      <c r="AV194" s="94" t="s">
        <v>510</v>
      </c>
      <c r="AW194" s="90" t="s">
        <v>1010</v>
      </c>
      <c r="AX194" s="32"/>
      <c r="AY194" s="32"/>
      <c r="AZ194" s="32"/>
      <c r="BA194" s="32"/>
      <c r="BB194" s="32"/>
    </row>
    <row r="195" spans="1:54" x14ac:dyDescent="0.2">
      <c r="A195" s="84" t="s">
        <v>510</v>
      </c>
      <c r="B195" s="85" t="s">
        <v>1011</v>
      </c>
      <c r="C195" s="86" t="s">
        <v>900</v>
      </c>
      <c r="D195" s="87">
        <f t="shared" si="6"/>
        <v>14590</v>
      </c>
      <c r="E195" s="87" t="s">
        <v>1064</v>
      </c>
      <c r="F195" s="95">
        <f t="shared" si="7"/>
        <v>10</v>
      </c>
      <c r="G195" s="88">
        <v>1</v>
      </c>
      <c r="H195" s="89"/>
      <c r="I195" s="88"/>
      <c r="J195" s="89">
        <v>3</v>
      </c>
      <c r="K195" s="88">
        <v>1</v>
      </c>
      <c r="L195" s="89">
        <v>1</v>
      </c>
      <c r="M195" s="88"/>
      <c r="N195" s="89"/>
      <c r="O195" s="88"/>
      <c r="P195" s="89">
        <v>2</v>
      </c>
      <c r="Q195" s="88"/>
      <c r="R195" s="89"/>
      <c r="S195" s="88"/>
      <c r="T195" s="89"/>
      <c r="U195" s="88"/>
      <c r="V195" s="89">
        <f t="shared" si="8"/>
        <v>0</v>
      </c>
      <c r="W195" s="88"/>
      <c r="X195" s="89"/>
      <c r="Y195" s="88"/>
      <c r="Z195" s="89"/>
      <c r="AA195" s="88"/>
      <c r="AB195" s="89"/>
      <c r="AC195" s="88"/>
      <c r="AD195" s="89"/>
      <c r="AE195" s="88"/>
      <c r="AF195" s="89"/>
      <c r="AG195" s="88"/>
      <c r="AH195" s="89"/>
      <c r="AI195" s="88"/>
      <c r="AJ195" s="89"/>
      <c r="AK195" s="88"/>
      <c r="AL195" s="89">
        <v>2</v>
      </c>
      <c r="AM195" s="88"/>
      <c r="AN195" s="89"/>
      <c r="AO195" s="88"/>
      <c r="AP195" s="89"/>
      <c r="AQ195" s="88"/>
      <c r="AR195" s="89"/>
      <c r="AS195" s="88"/>
      <c r="AT195" s="89"/>
      <c r="AU195" s="88"/>
      <c r="AV195" s="84" t="s">
        <v>510</v>
      </c>
      <c r="AW195" s="85" t="s">
        <v>1011</v>
      </c>
      <c r="AX195" s="32"/>
      <c r="AY195" s="32"/>
      <c r="AZ195" s="32"/>
      <c r="BA195" s="32"/>
      <c r="BB195" s="32"/>
    </row>
    <row r="196" spans="1:54" x14ac:dyDescent="0.2">
      <c r="A196" s="94" t="s">
        <v>510</v>
      </c>
      <c r="B196" s="90" t="s">
        <v>1012</v>
      </c>
      <c r="C196" s="91" t="s">
        <v>901</v>
      </c>
      <c r="D196" s="92">
        <f t="shared" si="6"/>
        <v>14850</v>
      </c>
      <c r="E196" s="92" t="s">
        <v>1064</v>
      </c>
      <c r="F196" s="96">
        <f t="shared" si="7"/>
        <v>10</v>
      </c>
      <c r="G196" s="93">
        <v>1</v>
      </c>
      <c r="H196" s="93"/>
      <c r="I196" s="93"/>
      <c r="J196" s="93">
        <v>3</v>
      </c>
      <c r="K196" s="93">
        <v>1</v>
      </c>
      <c r="L196" s="93">
        <v>1</v>
      </c>
      <c r="M196" s="93"/>
      <c r="N196" s="93"/>
      <c r="O196" s="93"/>
      <c r="P196" s="93">
        <v>2</v>
      </c>
      <c r="Q196" s="93"/>
      <c r="R196" s="93"/>
      <c r="S196" s="93"/>
      <c r="T196" s="93"/>
      <c r="U196" s="93"/>
      <c r="V196" s="93">
        <f t="shared" si="8"/>
        <v>0</v>
      </c>
      <c r="W196" s="93"/>
      <c r="X196" s="93"/>
      <c r="Y196" s="93"/>
      <c r="Z196" s="93"/>
      <c r="AA196" s="93"/>
      <c r="AB196" s="93"/>
      <c r="AC196" s="93"/>
      <c r="AD196" s="93"/>
      <c r="AE196" s="93"/>
      <c r="AF196" s="93"/>
      <c r="AG196" s="93"/>
      <c r="AH196" s="93">
        <v>2</v>
      </c>
      <c r="AI196" s="93"/>
      <c r="AJ196" s="93"/>
      <c r="AK196" s="93"/>
      <c r="AL196" s="93"/>
      <c r="AM196" s="93"/>
      <c r="AN196" s="93"/>
      <c r="AO196" s="93"/>
      <c r="AP196" s="93"/>
      <c r="AQ196" s="93"/>
      <c r="AR196" s="93"/>
      <c r="AS196" s="93"/>
      <c r="AT196" s="93"/>
      <c r="AU196" s="93"/>
      <c r="AV196" s="94" t="s">
        <v>510</v>
      </c>
      <c r="AW196" s="90" t="s">
        <v>1012</v>
      </c>
      <c r="AX196" s="32"/>
      <c r="AY196" s="32"/>
      <c r="AZ196" s="32"/>
      <c r="BA196" s="32"/>
      <c r="BB196" s="32"/>
    </row>
    <row r="197" spans="1:54" x14ac:dyDescent="0.2">
      <c r="A197" s="84" t="s">
        <v>510</v>
      </c>
      <c r="B197" s="85" t="s">
        <v>1013</v>
      </c>
      <c r="C197" s="86" t="s">
        <v>902</v>
      </c>
      <c r="D197" s="87">
        <f t="shared" si="6"/>
        <v>11400</v>
      </c>
      <c r="E197" s="87" t="s">
        <v>1064</v>
      </c>
      <c r="F197" s="95">
        <f t="shared" si="7"/>
        <v>9</v>
      </c>
      <c r="G197" s="88">
        <v>1</v>
      </c>
      <c r="H197" s="89"/>
      <c r="I197" s="88"/>
      <c r="J197" s="89">
        <v>4</v>
      </c>
      <c r="K197" s="88"/>
      <c r="L197" s="89">
        <v>1</v>
      </c>
      <c r="M197" s="88"/>
      <c r="N197" s="89"/>
      <c r="O197" s="88"/>
      <c r="P197" s="89"/>
      <c r="Q197" s="88"/>
      <c r="R197" s="89">
        <v>1</v>
      </c>
      <c r="S197" s="88"/>
      <c r="T197" s="89"/>
      <c r="U197" s="88">
        <v>2</v>
      </c>
      <c r="V197" s="89">
        <f t="shared" si="8"/>
        <v>0</v>
      </c>
      <c r="W197" s="88"/>
      <c r="X197" s="89"/>
      <c r="Y197" s="88"/>
      <c r="Z197" s="89"/>
      <c r="AA197" s="88"/>
      <c r="AB197" s="89"/>
      <c r="AC197" s="88"/>
      <c r="AD197" s="89"/>
      <c r="AE197" s="88"/>
      <c r="AF197" s="89"/>
      <c r="AG197" s="88"/>
      <c r="AH197" s="89"/>
      <c r="AI197" s="88"/>
      <c r="AJ197" s="89"/>
      <c r="AK197" s="88"/>
      <c r="AL197" s="89"/>
      <c r="AM197" s="88"/>
      <c r="AN197" s="89"/>
      <c r="AO197" s="88"/>
      <c r="AP197" s="89"/>
      <c r="AQ197" s="88"/>
      <c r="AR197" s="89"/>
      <c r="AS197" s="88"/>
      <c r="AT197" s="89"/>
      <c r="AU197" s="88"/>
      <c r="AV197" s="84" t="s">
        <v>510</v>
      </c>
      <c r="AW197" s="85" t="s">
        <v>1013</v>
      </c>
      <c r="AX197" s="32"/>
      <c r="AY197" s="32"/>
      <c r="AZ197" s="32"/>
      <c r="BA197" s="32"/>
      <c r="BB197" s="32"/>
    </row>
    <row r="198" spans="1:54" x14ac:dyDescent="0.2">
      <c r="A198" s="94" t="s">
        <v>510</v>
      </c>
      <c r="B198" s="90" t="s">
        <v>1099</v>
      </c>
      <c r="C198" s="91" t="s">
        <v>902</v>
      </c>
      <c r="D198" s="92">
        <f>G198*G$4+H198*H$4+I198*I$4+J198*J$4+K198*K$4+L198*L$4+N198*N$4+O198*O$4+P198*P$4+Q198*Q$4+R198*R$4+S198*S$4+T198*T$4+U198*U$4+V198*V$4+W198*W$4+X198*X$4+Y198*Y$4+Z198*Z$4+AA198*AA$4+AB198*AB$4+AC198*AC$4+AD198*AD$4+AE198*AE$4+AF198*AF$4+AG198*AG$4+AH198*AH$4+AI198*AI$4+AJ198*AJ$4+AK198*AK$4+AL198*AL$4+AM198*AM$4+AN198*AN$4+AO198*AO$4+AP198*AP$4+AQ198*AQ$4+AR198*AR$4+AS198*AS$4+AT198*AT$4+AU198*AU$4</f>
        <v>11400</v>
      </c>
      <c r="E198" s="92" t="s">
        <v>1064</v>
      </c>
      <c r="F198" s="96">
        <f>SUM(G198:AU198)</f>
        <v>9</v>
      </c>
      <c r="G198" s="93">
        <v>1</v>
      </c>
      <c r="H198" s="93"/>
      <c r="I198" s="93"/>
      <c r="J198" s="93">
        <v>4</v>
      </c>
      <c r="K198" s="93"/>
      <c r="L198" s="93">
        <v>1</v>
      </c>
      <c r="M198" s="93"/>
      <c r="N198" s="93"/>
      <c r="O198" s="93"/>
      <c r="P198" s="93"/>
      <c r="Q198" s="93"/>
      <c r="R198" s="93">
        <v>1</v>
      </c>
      <c r="S198" s="93"/>
      <c r="T198" s="93"/>
      <c r="U198" s="93">
        <v>2</v>
      </c>
      <c r="V198" s="93">
        <f>IF(OR(SUM(N198:R198)&lt;2,SUM(S198:U198)&lt;2),0,2*(SUM(N198:R198)-1))</f>
        <v>0</v>
      </c>
      <c r="W198" s="93"/>
      <c r="X198" s="93"/>
      <c r="Y198" s="93"/>
      <c r="Z198" s="93"/>
      <c r="AA198" s="93"/>
      <c r="AB198" s="93"/>
      <c r="AC198" s="93"/>
      <c r="AD198" s="93"/>
      <c r="AE198" s="93"/>
      <c r="AF198" s="93"/>
      <c r="AG198" s="93"/>
      <c r="AH198" s="93"/>
      <c r="AI198" s="93"/>
      <c r="AJ198" s="93"/>
      <c r="AK198" s="93"/>
      <c r="AL198" s="93"/>
      <c r="AM198" s="93"/>
      <c r="AN198" s="93"/>
      <c r="AO198" s="93"/>
      <c r="AP198" s="93"/>
      <c r="AQ198" s="93"/>
      <c r="AR198" s="93"/>
      <c r="AS198" s="93"/>
      <c r="AT198" s="93"/>
      <c r="AU198" s="93"/>
      <c r="AV198" s="94" t="s">
        <v>510</v>
      </c>
      <c r="AW198" s="90" t="s">
        <v>1099</v>
      </c>
      <c r="AX198" s="32"/>
      <c r="AY198" s="32"/>
      <c r="AZ198" s="32"/>
      <c r="BA198" s="32"/>
      <c r="BB198" s="32"/>
    </row>
    <row r="199" spans="1:54" x14ac:dyDescent="0.2">
      <c r="A199" s="84" t="s">
        <v>510</v>
      </c>
      <c r="B199" s="85" t="s">
        <v>1100</v>
      </c>
      <c r="C199" s="86" t="s">
        <v>1101</v>
      </c>
      <c r="D199" s="87">
        <f>G199*G$4+H199*H$4+I199*I$4+J199*J$4+K199*K$4+L199*L$4+N199*N$4+O199*O$4+P199*P$4+Q199*Q$4+R199*R$4+S199*S$4+T199*T$4+U199*U$4+V199*V$4+W199*W$4+X199*X$4+Y199*Y$4+Z199*Z$4+AA199*AA$4+AB199*AB$4+AC199*AC$4+AD199*AD$4+AE199*AE$4+AF199*AF$4+AG199*AG$4+AH199*AH$4+AI199*AI$4+AJ199*AJ$4+AK199*AK$4+AL199*AL$4+AM199*AM$4+AN199*AN$4+AO199*AO$4+AP199*AP$4+AQ199*AQ$4+AR199*AR$4+AS199*AS$4+AT199*AT$4+AU199*AU$4</f>
        <v>10750</v>
      </c>
      <c r="E199" s="87" t="s">
        <v>1064</v>
      </c>
      <c r="F199" s="95">
        <f>SUM(G199:AU199)</f>
        <v>9</v>
      </c>
      <c r="G199" s="88">
        <v>1</v>
      </c>
      <c r="H199" s="89"/>
      <c r="I199" s="88"/>
      <c r="J199" s="89">
        <v>4</v>
      </c>
      <c r="K199" s="88"/>
      <c r="L199" s="89"/>
      <c r="M199" s="88">
        <v>1</v>
      </c>
      <c r="N199" s="89"/>
      <c r="O199" s="88"/>
      <c r="P199" s="89"/>
      <c r="Q199" s="88"/>
      <c r="R199" s="89">
        <v>1</v>
      </c>
      <c r="S199" s="88"/>
      <c r="T199" s="89"/>
      <c r="U199" s="88">
        <v>2</v>
      </c>
      <c r="V199" s="89">
        <f>IF(OR(SUM(N199:R199)&lt;2,SUM(S199:U199)&lt;2),0,2*(SUM(N199:R199)-1))</f>
        <v>0</v>
      </c>
      <c r="W199" s="88"/>
      <c r="X199" s="89"/>
      <c r="Y199" s="88"/>
      <c r="Z199" s="89"/>
      <c r="AA199" s="88"/>
      <c r="AB199" s="89"/>
      <c r="AC199" s="88"/>
      <c r="AD199" s="89"/>
      <c r="AE199" s="88"/>
      <c r="AF199" s="89"/>
      <c r="AG199" s="88"/>
      <c r="AH199" s="89"/>
      <c r="AI199" s="88"/>
      <c r="AJ199" s="89"/>
      <c r="AK199" s="88"/>
      <c r="AL199" s="89"/>
      <c r="AM199" s="88"/>
      <c r="AN199" s="89"/>
      <c r="AO199" s="88"/>
      <c r="AP199" s="89"/>
      <c r="AQ199" s="88"/>
      <c r="AR199" s="89"/>
      <c r="AS199" s="88"/>
      <c r="AT199" s="89"/>
      <c r="AU199" s="88"/>
      <c r="AV199" s="84" t="s">
        <v>510</v>
      </c>
      <c r="AW199" s="85" t="s">
        <v>1100</v>
      </c>
      <c r="AX199" s="32"/>
      <c r="AY199" s="32"/>
      <c r="AZ199" s="32"/>
      <c r="BA199" s="32"/>
      <c r="BB199" s="32"/>
    </row>
    <row r="200" spans="1:54" x14ac:dyDescent="0.2">
      <c r="A200" s="94" t="s">
        <v>510</v>
      </c>
      <c r="B200" s="90" t="s">
        <v>1014</v>
      </c>
      <c r="C200" s="91" t="s">
        <v>903</v>
      </c>
      <c r="D200" s="92">
        <f t="shared" si="6"/>
        <v>11840</v>
      </c>
      <c r="E200" s="92" t="s">
        <v>1064</v>
      </c>
      <c r="F200" s="96">
        <f t="shared" si="7"/>
        <v>10</v>
      </c>
      <c r="G200" s="93">
        <v>1</v>
      </c>
      <c r="H200" s="93"/>
      <c r="I200" s="93"/>
      <c r="J200" s="93">
        <v>4</v>
      </c>
      <c r="K200" s="93"/>
      <c r="L200" s="93">
        <v>1</v>
      </c>
      <c r="M200" s="93"/>
      <c r="N200" s="93"/>
      <c r="O200" s="93"/>
      <c r="P200" s="93"/>
      <c r="Q200" s="93"/>
      <c r="R200" s="93">
        <v>1</v>
      </c>
      <c r="S200" s="93"/>
      <c r="T200" s="93"/>
      <c r="U200" s="93">
        <v>2</v>
      </c>
      <c r="V200" s="93">
        <f t="shared" si="8"/>
        <v>0</v>
      </c>
      <c r="W200" s="93"/>
      <c r="X200" s="93"/>
      <c r="Y200" s="93"/>
      <c r="Z200" s="93"/>
      <c r="AA200" s="93"/>
      <c r="AB200" s="93"/>
      <c r="AC200" s="93"/>
      <c r="AD200" s="93"/>
      <c r="AE200" s="93">
        <v>1</v>
      </c>
      <c r="AF200" s="93"/>
      <c r="AG200" s="93"/>
      <c r="AH200" s="93"/>
      <c r="AI200" s="93"/>
      <c r="AJ200" s="93"/>
      <c r="AK200" s="93"/>
      <c r="AL200" s="93"/>
      <c r="AM200" s="93"/>
      <c r="AN200" s="93"/>
      <c r="AO200" s="93"/>
      <c r="AP200" s="93"/>
      <c r="AQ200" s="93"/>
      <c r="AR200" s="93"/>
      <c r="AS200" s="93"/>
      <c r="AT200" s="93"/>
      <c r="AU200" s="93"/>
      <c r="AV200" s="94" t="s">
        <v>510</v>
      </c>
      <c r="AW200" s="90" t="s">
        <v>1014</v>
      </c>
      <c r="AX200" s="32"/>
      <c r="AY200" s="32"/>
      <c r="AZ200" s="32"/>
      <c r="BA200" s="32"/>
      <c r="BB200" s="32"/>
    </row>
    <row r="201" spans="1:54" x14ac:dyDescent="0.2">
      <c r="A201" s="84" t="s">
        <v>510</v>
      </c>
      <c r="B201" s="85" t="s">
        <v>1015</v>
      </c>
      <c r="C201" s="86" t="s">
        <v>904</v>
      </c>
      <c r="D201" s="87">
        <f t="shared" si="6"/>
        <v>11840</v>
      </c>
      <c r="E201" s="87" t="s">
        <v>1064</v>
      </c>
      <c r="F201" s="95">
        <f t="shared" si="7"/>
        <v>10</v>
      </c>
      <c r="G201" s="88">
        <v>1</v>
      </c>
      <c r="H201" s="89"/>
      <c r="I201" s="88"/>
      <c r="J201" s="89">
        <v>4</v>
      </c>
      <c r="K201" s="88"/>
      <c r="L201" s="89">
        <v>1</v>
      </c>
      <c r="M201" s="88"/>
      <c r="N201" s="89"/>
      <c r="O201" s="88"/>
      <c r="P201" s="89"/>
      <c r="Q201" s="88"/>
      <c r="R201" s="89">
        <v>1</v>
      </c>
      <c r="S201" s="88"/>
      <c r="T201" s="89"/>
      <c r="U201" s="88">
        <v>2</v>
      </c>
      <c r="V201" s="89">
        <f t="shared" si="8"/>
        <v>0</v>
      </c>
      <c r="W201" s="88"/>
      <c r="X201" s="89"/>
      <c r="Y201" s="88"/>
      <c r="Z201" s="89"/>
      <c r="AA201" s="88"/>
      <c r="AB201" s="89">
        <v>1</v>
      </c>
      <c r="AC201" s="88"/>
      <c r="AD201" s="89"/>
      <c r="AE201" s="88"/>
      <c r="AF201" s="89"/>
      <c r="AG201" s="88"/>
      <c r="AH201" s="89"/>
      <c r="AI201" s="88"/>
      <c r="AJ201" s="89"/>
      <c r="AK201" s="88"/>
      <c r="AL201" s="89"/>
      <c r="AM201" s="88"/>
      <c r="AN201" s="89"/>
      <c r="AO201" s="88"/>
      <c r="AP201" s="89"/>
      <c r="AQ201" s="88"/>
      <c r="AR201" s="89"/>
      <c r="AS201" s="88"/>
      <c r="AT201" s="89"/>
      <c r="AU201" s="88"/>
      <c r="AV201" s="84" t="s">
        <v>510</v>
      </c>
      <c r="AW201" s="85" t="s">
        <v>1015</v>
      </c>
      <c r="AX201" s="32"/>
      <c r="AY201" s="32"/>
      <c r="AZ201" s="32"/>
      <c r="BA201" s="32"/>
      <c r="BB201" s="32"/>
    </row>
    <row r="202" spans="1:54" x14ac:dyDescent="0.2">
      <c r="A202" s="94" t="s">
        <v>510</v>
      </c>
      <c r="B202" s="90" t="s">
        <v>1016</v>
      </c>
      <c r="C202" s="91" t="s">
        <v>905</v>
      </c>
      <c r="D202" s="92">
        <f t="shared" si="6"/>
        <v>12500</v>
      </c>
      <c r="E202" s="92" t="s">
        <v>1064</v>
      </c>
      <c r="F202" s="96">
        <f t="shared" si="7"/>
        <v>8</v>
      </c>
      <c r="G202" s="93">
        <v>1</v>
      </c>
      <c r="H202" s="93"/>
      <c r="I202" s="93"/>
      <c r="J202" s="93">
        <v>4</v>
      </c>
      <c r="K202" s="93"/>
      <c r="L202" s="93">
        <v>1</v>
      </c>
      <c r="M202" s="93"/>
      <c r="N202" s="93"/>
      <c r="O202" s="93"/>
      <c r="P202" s="93"/>
      <c r="Q202" s="93"/>
      <c r="R202" s="93">
        <v>1</v>
      </c>
      <c r="S202" s="93"/>
      <c r="T202" s="93"/>
      <c r="U202" s="93"/>
      <c r="V202" s="93">
        <f t="shared" si="8"/>
        <v>0</v>
      </c>
      <c r="W202" s="93"/>
      <c r="X202" s="93"/>
      <c r="Y202" s="93"/>
      <c r="Z202" s="93"/>
      <c r="AA202" s="93"/>
      <c r="AB202" s="93"/>
      <c r="AC202" s="93"/>
      <c r="AD202" s="93"/>
      <c r="AE202" s="93"/>
      <c r="AF202" s="93"/>
      <c r="AG202" s="93"/>
      <c r="AH202" s="93"/>
      <c r="AI202" s="93"/>
      <c r="AJ202" s="93"/>
      <c r="AK202" s="93"/>
      <c r="AL202" s="93"/>
      <c r="AM202" s="93"/>
      <c r="AN202" s="93"/>
      <c r="AO202" s="93"/>
      <c r="AP202" s="93"/>
      <c r="AQ202" s="93"/>
      <c r="AR202" s="93"/>
      <c r="AS202" s="93"/>
      <c r="AT202" s="93"/>
      <c r="AU202" s="93">
        <v>1</v>
      </c>
      <c r="AV202" s="94" t="s">
        <v>510</v>
      </c>
      <c r="AW202" s="90" t="s">
        <v>1016</v>
      </c>
      <c r="AX202" s="32"/>
      <c r="AY202" s="32"/>
      <c r="AZ202" s="32"/>
      <c r="BA202" s="32"/>
      <c r="BB202" s="32"/>
    </row>
    <row r="203" spans="1:54" x14ac:dyDescent="0.2">
      <c r="A203" s="84" t="s">
        <v>510</v>
      </c>
      <c r="B203" s="85" t="s">
        <v>1017</v>
      </c>
      <c r="C203" s="86" t="s">
        <v>1232</v>
      </c>
      <c r="D203" s="87">
        <f t="shared" si="6"/>
        <v>12500</v>
      </c>
      <c r="E203" s="87" t="s">
        <v>1064</v>
      </c>
      <c r="F203" s="95">
        <f t="shared" si="7"/>
        <v>8</v>
      </c>
      <c r="G203" s="88">
        <v>1</v>
      </c>
      <c r="H203" s="89"/>
      <c r="I203" s="88"/>
      <c r="J203" s="89">
        <v>4</v>
      </c>
      <c r="K203" s="88"/>
      <c r="L203" s="89">
        <v>1</v>
      </c>
      <c r="M203" s="88"/>
      <c r="N203" s="89"/>
      <c r="O203" s="88"/>
      <c r="P203" s="89"/>
      <c r="Q203" s="88"/>
      <c r="R203" s="89">
        <v>1</v>
      </c>
      <c r="S203" s="88"/>
      <c r="T203" s="89"/>
      <c r="U203" s="88"/>
      <c r="V203" s="89">
        <f t="shared" si="8"/>
        <v>0</v>
      </c>
      <c r="W203" s="88"/>
      <c r="X203" s="89"/>
      <c r="Y203" s="88"/>
      <c r="Z203" s="89"/>
      <c r="AA203" s="88"/>
      <c r="AB203" s="89"/>
      <c r="AC203" s="88"/>
      <c r="AD203" s="89"/>
      <c r="AE203" s="88"/>
      <c r="AF203" s="89"/>
      <c r="AG203" s="88"/>
      <c r="AH203" s="89"/>
      <c r="AI203" s="88"/>
      <c r="AJ203" s="89"/>
      <c r="AK203" s="88"/>
      <c r="AL203" s="89"/>
      <c r="AM203" s="88"/>
      <c r="AN203" s="89"/>
      <c r="AO203" s="88"/>
      <c r="AP203" s="89"/>
      <c r="AQ203" s="88"/>
      <c r="AR203" s="89">
        <v>1</v>
      </c>
      <c r="AS203" s="88"/>
      <c r="AT203" s="89"/>
      <c r="AU203" s="88"/>
      <c r="AV203" s="84" t="s">
        <v>510</v>
      </c>
      <c r="AW203" s="85" t="s">
        <v>1017</v>
      </c>
      <c r="AX203" s="32"/>
      <c r="AY203" s="32"/>
      <c r="AZ203" s="32"/>
      <c r="BA203" s="32"/>
      <c r="BB203" s="32"/>
    </row>
    <row r="204" spans="1:54" x14ac:dyDescent="0.2">
      <c r="A204" s="94" t="s">
        <v>510</v>
      </c>
      <c r="B204" s="90" t="s">
        <v>1018</v>
      </c>
      <c r="C204" s="91" t="s">
        <v>1233</v>
      </c>
      <c r="D204" s="92">
        <f t="shared" si="6"/>
        <v>13000</v>
      </c>
      <c r="E204" s="92" t="s">
        <v>1064</v>
      </c>
      <c r="F204" s="96">
        <f t="shared" si="7"/>
        <v>8</v>
      </c>
      <c r="G204" s="93">
        <v>1</v>
      </c>
      <c r="H204" s="93"/>
      <c r="I204" s="93"/>
      <c r="J204" s="93">
        <v>4</v>
      </c>
      <c r="K204" s="93"/>
      <c r="L204" s="93">
        <v>1</v>
      </c>
      <c r="M204" s="93"/>
      <c r="N204" s="93"/>
      <c r="O204" s="93"/>
      <c r="P204" s="93"/>
      <c r="Q204" s="93"/>
      <c r="R204" s="93">
        <v>1</v>
      </c>
      <c r="S204" s="93"/>
      <c r="T204" s="93"/>
      <c r="U204" s="93"/>
      <c r="V204" s="93">
        <f t="shared" si="8"/>
        <v>0</v>
      </c>
      <c r="W204" s="93"/>
      <c r="X204" s="93"/>
      <c r="Y204" s="93"/>
      <c r="Z204" s="93"/>
      <c r="AA204" s="93"/>
      <c r="AB204" s="93"/>
      <c r="AC204" s="93"/>
      <c r="AD204" s="93"/>
      <c r="AE204" s="93"/>
      <c r="AF204" s="93"/>
      <c r="AG204" s="93"/>
      <c r="AH204" s="93"/>
      <c r="AI204" s="93"/>
      <c r="AJ204" s="93"/>
      <c r="AK204" s="93"/>
      <c r="AL204" s="93"/>
      <c r="AM204" s="93">
        <v>1</v>
      </c>
      <c r="AN204" s="93"/>
      <c r="AO204" s="93"/>
      <c r="AP204" s="93"/>
      <c r="AQ204" s="93"/>
      <c r="AR204" s="93"/>
      <c r="AS204" s="93"/>
      <c r="AT204" s="93"/>
      <c r="AU204" s="93"/>
      <c r="AV204" s="94" t="s">
        <v>510</v>
      </c>
      <c r="AW204" s="90" t="s">
        <v>1018</v>
      </c>
      <c r="AX204" s="32"/>
      <c r="AY204" s="32"/>
      <c r="AZ204" s="32"/>
      <c r="BA204" s="32"/>
      <c r="BB204" s="32"/>
    </row>
    <row r="205" spans="1:54" x14ac:dyDescent="0.2">
      <c r="A205" s="84" t="s">
        <v>510</v>
      </c>
      <c r="B205" s="85" t="s">
        <v>1019</v>
      </c>
      <c r="C205" s="86" t="s">
        <v>1234</v>
      </c>
      <c r="D205" s="87">
        <f t="shared" si="6"/>
        <v>13200</v>
      </c>
      <c r="E205" s="87" t="s">
        <v>1064</v>
      </c>
      <c r="F205" s="95">
        <f t="shared" si="7"/>
        <v>8</v>
      </c>
      <c r="G205" s="88">
        <v>1</v>
      </c>
      <c r="H205" s="89"/>
      <c r="I205" s="88"/>
      <c r="J205" s="89">
        <v>4</v>
      </c>
      <c r="K205" s="88"/>
      <c r="L205" s="89">
        <v>1</v>
      </c>
      <c r="M205" s="88"/>
      <c r="N205" s="89"/>
      <c r="O205" s="88"/>
      <c r="P205" s="89"/>
      <c r="Q205" s="88"/>
      <c r="R205" s="89">
        <v>1</v>
      </c>
      <c r="S205" s="88"/>
      <c r="T205" s="89"/>
      <c r="U205" s="88"/>
      <c r="V205" s="89">
        <f t="shared" si="8"/>
        <v>0</v>
      </c>
      <c r="W205" s="88"/>
      <c r="X205" s="89"/>
      <c r="Y205" s="88"/>
      <c r="Z205" s="89"/>
      <c r="AA205" s="88"/>
      <c r="AB205" s="89"/>
      <c r="AC205" s="88"/>
      <c r="AD205" s="89"/>
      <c r="AE205" s="88"/>
      <c r="AF205" s="89"/>
      <c r="AG205" s="88"/>
      <c r="AH205" s="89"/>
      <c r="AI205" s="88"/>
      <c r="AJ205" s="89">
        <v>1</v>
      </c>
      <c r="AK205" s="88"/>
      <c r="AL205" s="89"/>
      <c r="AM205" s="88"/>
      <c r="AN205" s="89"/>
      <c r="AO205" s="88"/>
      <c r="AP205" s="89"/>
      <c r="AQ205" s="88"/>
      <c r="AR205" s="89"/>
      <c r="AS205" s="88"/>
      <c r="AT205" s="89"/>
      <c r="AU205" s="88"/>
      <c r="AV205" s="84" t="s">
        <v>510</v>
      </c>
      <c r="AW205" s="85" t="s">
        <v>1019</v>
      </c>
      <c r="AX205" s="32"/>
      <c r="AY205" s="32"/>
      <c r="AZ205" s="32"/>
      <c r="BA205" s="32"/>
      <c r="BB205" s="32"/>
    </row>
    <row r="206" spans="1:54" x14ac:dyDescent="0.2">
      <c r="A206" s="94" t="s">
        <v>510</v>
      </c>
      <c r="B206" s="90" t="s">
        <v>1020</v>
      </c>
      <c r="C206" s="91" t="s">
        <v>1235</v>
      </c>
      <c r="D206" s="92">
        <f t="shared" si="6"/>
        <v>12358</v>
      </c>
      <c r="E206" s="92" t="s">
        <v>1064</v>
      </c>
      <c r="F206" s="96">
        <f t="shared" si="7"/>
        <v>12</v>
      </c>
      <c r="G206" s="93">
        <v>1</v>
      </c>
      <c r="H206" s="93"/>
      <c r="I206" s="93">
        <v>3</v>
      </c>
      <c r="J206" s="93">
        <v>1</v>
      </c>
      <c r="K206" s="93">
        <v>1</v>
      </c>
      <c r="L206" s="93"/>
      <c r="M206" s="93"/>
      <c r="N206" s="93"/>
      <c r="O206" s="93"/>
      <c r="P206" s="93">
        <v>2</v>
      </c>
      <c r="Q206" s="93"/>
      <c r="R206" s="93"/>
      <c r="S206" s="93"/>
      <c r="T206" s="93"/>
      <c r="U206" s="93">
        <v>2</v>
      </c>
      <c r="V206" s="93">
        <f t="shared" si="8"/>
        <v>2</v>
      </c>
      <c r="W206" s="93"/>
      <c r="X206" s="93"/>
      <c r="Y206" s="93"/>
      <c r="Z206" s="93"/>
      <c r="AA206" s="93"/>
      <c r="AB206" s="93"/>
      <c r="AC206" s="93"/>
      <c r="AD206" s="93"/>
      <c r="AE206" s="93"/>
      <c r="AF206" s="93"/>
      <c r="AG206" s="93"/>
      <c r="AH206" s="93"/>
      <c r="AI206" s="93"/>
      <c r="AJ206" s="93"/>
      <c r="AK206" s="93"/>
      <c r="AL206" s="93"/>
      <c r="AM206" s="93"/>
      <c r="AN206" s="93"/>
      <c r="AO206" s="93"/>
      <c r="AP206" s="93"/>
      <c r="AQ206" s="93"/>
      <c r="AR206" s="93"/>
      <c r="AS206" s="93"/>
      <c r="AT206" s="93"/>
      <c r="AU206" s="93"/>
      <c r="AV206" s="94" t="s">
        <v>510</v>
      </c>
      <c r="AW206" s="90" t="s">
        <v>1020</v>
      </c>
      <c r="AX206" s="32"/>
      <c r="AY206" s="32"/>
      <c r="AZ206" s="32"/>
      <c r="BA206" s="32"/>
      <c r="BB206" s="32"/>
    </row>
    <row r="207" spans="1:54" x14ac:dyDescent="0.2">
      <c r="A207" s="84" t="s">
        <v>510</v>
      </c>
      <c r="B207" s="85" t="s">
        <v>1021</v>
      </c>
      <c r="C207" s="86" t="s">
        <v>1236</v>
      </c>
      <c r="D207" s="87">
        <f t="shared" si="6"/>
        <v>9500</v>
      </c>
      <c r="E207" s="87" t="s">
        <v>1064</v>
      </c>
      <c r="F207" s="95">
        <f t="shared" si="7"/>
        <v>9</v>
      </c>
      <c r="G207" s="88"/>
      <c r="H207" s="89"/>
      <c r="I207" s="88">
        <v>2</v>
      </c>
      <c r="J207" s="89">
        <v>2</v>
      </c>
      <c r="K207" s="88">
        <v>1</v>
      </c>
      <c r="L207" s="89">
        <v>1</v>
      </c>
      <c r="M207" s="88"/>
      <c r="N207" s="89"/>
      <c r="O207" s="88"/>
      <c r="P207" s="89"/>
      <c r="Q207" s="88"/>
      <c r="R207" s="89">
        <v>1</v>
      </c>
      <c r="S207" s="88"/>
      <c r="T207" s="89"/>
      <c r="U207" s="88">
        <v>2</v>
      </c>
      <c r="V207" s="89">
        <f t="shared" si="8"/>
        <v>0</v>
      </c>
      <c r="W207" s="88"/>
      <c r="X207" s="89"/>
      <c r="Y207" s="88"/>
      <c r="Z207" s="89"/>
      <c r="AA207" s="88"/>
      <c r="AB207" s="89"/>
      <c r="AC207" s="88"/>
      <c r="AD207" s="89"/>
      <c r="AE207" s="88"/>
      <c r="AF207" s="89"/>
      <c r="AG207" s="88"/>
      <c r="AH207" s="89"/>
      <c r="AI207" s="88"/>
      <c r="AJ207" s="89"/>
      <c r="AK207" s="88"/>
      <c r="AL207" s="89"/>
      <c r="AM207" s="88"/>
      <c r="AN207" s="89"/>
      <c r="AO207" s="88"/>
      <c r="AP207" s="89"/>
      <c r="AQ207" s="88"/>
      <c r="AR207" s="89"/>
      <c r="AS207" s="88"/>
      <c r="AT207" s="89"/>
      <c r="AU207" s="88"/>
      <c r="AV207" s="84" t="s">
        <v>510</v>
      </c>
      <c r="AW207" s="85" t="s">
        <v>1021</v>
      </c>
      <c r="AX207" s="32"/>
      <c r="AY207" s="32"/>
      <c r="AZ207" s="32"/>
      <c r="BA207" s="32"/>
      <c r="BB207" s="32"/>
    </row>
    <row r="208" spans="1:54" x14ac:dyDescent="0.2">
      <c r="A208" s="94" t="s">
        <v>510</v>
      </c>
      <c r="B208" s="90" t="s">
        <v>1022</v>
      </c>
      <c r="C208" s="91" t="s">
        <v>913</v>
      </c>
      <c r="D208" s="92">
        <f t="shared" si="6"/>
        <v>13138</v>
      </c>
      <c r="E208" s="92" t="s">
        <v>1064</v>
      </c>
      <c r="F208" s="96">
        <f t="shared" si="7"/>
        <v>14</v>
      </c>
      <c r="G208" s="93">
        <v>1</v>
      </c>
      <c r="H208" s="93"/>
      <c r="I208" s="93">
        <v>3</v>
      </c>
      <c r="J208" s="93">
        <v>1</v>
      </c>
      <c r="K208" s="93">
        <v>1</v>
      </c>
      <c r="L208" s="93"/>
      <c r="M208" s="93"/>
      <c r="N208" s="93"/>
      <c r="O208" s="93"/>
      <c r="P208" s="93">
        <v>2</v>
      </c>
      <c r="Q208" s="93"/>
      <c r="R208" s="93"/>
      <c r="S208" s="93"/>
      <c r="T208" s="93"/>
      <c r="U208" s="93">
        <v>2</v>
      </c>
      <c r="V208" s="93">
        <f t="shared" si="8"/>
        <v>2</v>
      </c>
      <c r="W208" s="93"/>
      <c r="X208" s="93"/>
      <c r="Y208" s="93"/>
      <c r="Z208" s="93"/>
      <c r="AA208" s="93"/>
      <c r="AB208" s="93"/>
      <c r="AC208" s="93"/>
      <c r="AD208" s="93">
        <v>2</v>
      </c>
      <c r="AE208" s="93"/>
      <c r="AF208" s="93"/>
      <c r="AG208" s="93"/>
      <c r="AH208" s="93"/>
      <c r="AI208" s="93"/>
      <c r="AJ208" s="93"/>
      <c r="AK208" s="93"/>
      <c r="AL208" s="93"/>
      <c r="AM208" s="93"/>
      <c r="AN208" s="93"/>
      <c r="AO208" s="93"/>
      <c r="AP208" s="93"/>
      <c r="AQ208" s="93"/>
      <c r="AR208" s="93"/>
      <c r="AS208" s="93"/>
      <c r="AT208" s="93"/>
      <c r="AU208" s="93"/>
      <c r="AV208" s="94" t="s">
        <v>510</v>
      </c>
      <c r="AW208" s="90" t="s">
        <v>1022</v>
      </c>
      <c r="AX208" s="32"/>
      <c r="AY208" s="32"/>
      <c r="AZ208" s="32"/>
      <c r="BA208" s="32"/>
      <c r="BB208" s="32"/>
    </row>
    <row r="209" spans="1:54" x14ac:dyDescent="0.2">
      <c r="A209" s="84" t="s">
        <v>510</v>
      </c>
      <c r="B209" s="85" t="s">
        <v>1023</v>
      </c>
      <c r="C209" s="86" t="s">
        <v>914</v>
      </c>
      <c r="D209" s="87">
        <f t="shared" si="6"/>
        <v>13158</v>
      </c>
      <c r="E209" s="87" t="s">
        <v>1064</v>
      </c>
      <c r="F209" s="95">
        <f t="shared" si="7"/>
        <v>14</v>
      </c>
      <c r="G209" s="88">
        <v>1</v>
      </c>
      <c r="H209" s="89"/>
      <c r="I209" s="88">
        <v>3</v>
      </c>
      <c r="J209" s="89">
        <v>1</v>
      </c>
      <c r="K209" s="88">
        <v>1</v>
      </c>
      <c r="L209" s="89"/>
      <c r="M209" s="88"/>
      <c r="N209" s="89"/>
      <c r="O209" s="88"/>
      <c r="P209" s="89">
        <v>2</v>
      </c>
      <c r="Q209" s="88"/>
      <c r="R209" s="89"/>
      <c r="S209" s="88"/>
      <c r="T209" s="89"/>
      <c r="U209" s="88">
        <v>2</v>
      </c>
      <c r="V209" s="89">
        <f t="shared" si="8"/>
        <v>2</v>
      </c>
      <c r="W209" s="88"/>
      <c r="X209" s="89"/>
      <c r="Y209" s="88"/>
      <c r="Z209" s="89">
        <v>2</v>
      </c>
      <c r="AA209" s="88"/>
      <c r="AB209" s="89"/>
      <c r="AC209" s="88"/>
      <c r="AD209" s="89"/>
      <c r="AE209" s="88"/>
      <c r="AF209" s="89"/>
      <c r="AG209" s="88"/>
      <c r="AH209" s="89"/>
      <c r="AI209" s="88"/>
      <c r="AJ209" s="89"/>
      <c r="AK209" s="88"/>
      <c r="AL209" s="89"/>
      <c r="AM209" s="88"/>
      <c r="AN209" s="89"/>
      <c r="AO209" s="88"/>
      <c r="AP209" s="89"/>
      <c r="AQ209" s="88"/>
      <c r="AR209" s="89"/>
      <c r="AS209" s="88"/>
      <c r="AT209" s="89"/>
      <c r="AU209" s="88"/>
      <c r="AV209" s="84" t="s">
        <v>510</v>
      </c>
      <c r="AW209" s="85" t="s">
        <v>1023</v>
      </c>
      <c r="AX209" s="32"/>
      <c r="AY209" s="32"/>
      <c r="AZ209" s="32"/>
      <c r="BA209" s="32"/>
      <c r="BB209" s="32"/>
    </row>
    <row r="210" spans="1:54" x14ac:dyDescent="0.2">
      <c r="A210" s="94" t="s">
        <v>510</v>
      </c>
      <c r="B210" s="90" t="s">
        <v>1024</v>
      </c>
      <c r="C210" s="91" t="s">
        <v>915</v>
      </c>
      <c r="D210" s="92">
        <f t="shared" si="6"/>
        <v>14200</v>
      </c>
      <c r="E210" s="92" t="s">
        <v>1064</v>
      </c>
      <c r="F210" s="96">
        <f t="shared" si="7"/>
        <v>10</v>
      </c>
      <c r="G210" s="93">
        <v>1</v>
      </c>
      <c r="H210" s="93"/>
      <c r="I210" s="93">
        <v>3</v>
      </c>
      <c r="J210" s="93">
        <v>1</v>
      </c>
      <c r="K210" s="93">
        <v>1</v>
      </c>
      <c r="L210" s="93"/>
      <c r="M210" s="93"/>
      <c r="N210" s="93"/>
      <c r="O210" s="93"/>
      <c r="P210" s="93">
        <v>2</v>
      </c>
      <c r="Q210" s="93"/>
      <c r="R210" s="93"/>
      <c r="S210" s="93"/>
      <c r="T210" s="93"/>
      <c r="U210" s="93"/>
      <c r="V210" s="93">
        <f t="shared" si="8"/>
        <v>0</v>
      </c>
      <c r="W210" s="93"/>
      <c r="X210" s="93"/>
      <c r="Y210" s="93"/>
      <c r="Z210" s="93"/>
      <c r="AA210" s="93"/>
      <c r="AB210" s="93"/>
      <c r="AC210" s="93"/>
      <c r="AD210" s="93"/>
      <c r="AE210" s="93"/>
      <c r="AF210" s="93"/>
      <c r="AG210" s="93"/>
      <c r="AH210" s="93"/>
      <c r="AI210" s="93"/>
      <c r="AJ210" s="93"/>
      <c r="AK210" s="93"/>
      <c r="AL210" s="93"/>
      <c r="AM210" s="93"/>
      <c r="AN210" s="93"/>
      <c r="AO210" s="93"/>
      <c r="AP210" s="93"/>
      <c r="AQ210" s="93"/>
      <c r="AR210" s="93"/>
      <c r="AS210" s="93"/>
      <c r="AT210" s="93">
        <v>2</v>
      </c>
      <c r="AU210" s="93"/>
      <c r="AV210" s="94" t="s">
        <v>510</v>
      </c>
      <c r="AW210" s="90" t="s">
        <v>1024</v>
      </c>
      <c r="AX210" s="32"/>
      <c r="AY210" s="32"/>
      <c r="AZ210" s="32"/>
      <c r="BA210" s="32"/>
      <c r="BB210" s="32"/>
    </row>
    <row r="211" spans="1:54" x14ac:dyDescent="0.2">
      <c r="A211" s="84" t="s">
        <v>510</v>
      </c>
      <c r="B211" s="85" t="s">
        <v>1025</v>
      </c>
      <c r="C211" s="86" t="s">
        <v>916</v>
      </c>
      <c r="D211" s="87">
        <f t="shared" si="6"/>
        <v>14200</v>
      </c>
      <c r="E211" s="87" t="s">
        <v>1064</v>
      </c>
      <c r="F211" s="95">
        <f t="shared" si="7"/>
        <v>10</v>
      </c>
      <c r="G211" s="88">
        <v>1</v>
      </c>
      <c r="H211" s="89"/>
      <c r="I211" s="88">
        <v>3</v>
      </c>
      <c r="J211" s="89">
        <v>1</v>
      </c>
      <c r="K211" s="88">
        <v>1</v>
      </c>
      <c r="L211" s="89"/>
      <c r="M211" s="88"/>
      <c r="N211" s="89"/>
      <c r="O211" s="88"/>
      <c r="P211" s="89">
        <v>2</v>
      </c>
      <c r="Q211" s="88"/>
      <c r="R211" s="89"/>
      <c r="S211" s="88"/>
      <c r="T211" s="89"/>
      <c r="U211" s="88"/>
      <c r="V211" s="89">
        <f t="shared" si="8"/>
        <v>0</v>
      </c>
      <c r="W211" s="88"/>
      <c r="X211" s="89"/>
      <c r="Y211" s="88"/>
      <c r="Z211" s="89"/>
      <c r="AA211" s="88"/>
      <c r="AB211" s="89"/>
      <c r="AC211" s="88"/>
      <c r="AD211" s="89"/>
      <c r="AE211" s="88"/>
      <c r="AF211" s="89"/>
      <c r="AG211" s="88"/>
      <c r="AH211" s="89"/>
      <c r="AI211" s="88"/>
      <c r="AJ211" s="89"/>
      <c r="AK211" s="88"/>
      <c r="AL211" s="89"/>
      <c r="AM211" s="88"/>
      <c r="AN211" s="89"/>
      <c r="AO211" s="88"/>
      <c r="AP211" s="89">
        <v>2</v>
      </c>
      <c r="AQ211" s="88"/>
      <c r="AR211" s="89"/>
      <c r="AS211" s="88"/>
      <c r="AT211" s="89"/>
      <c r="AU211" s="88"/>
      <c r="AV211" s="84" t="s">
        <v>510</v>
      </c>
      <c r="AW211" s="85" t="s">
        <v>1025</v>
      </c>
      <c r="AX211" s="32"/>
      <c r="AY211" s="32"/>
      <c r="AZ211" s="32"/>
      <c r="BA211" s="32"/>
      <c r="BB211" s="32"/>
    </row>
    <row r="212" spans="1:54" x14ac:dyDescent="0.2">
      <c r="A212" s="94" t="s">
        <v>510</v>
      </c>
      <c r="B212" s="90" t="s">
        <v>1026</v>
      </c>
      <c r="C212" s="91" t="s">
        <v>917</v>
      </c>
      <c r="D212" s="92">
        <f t="shared" si="6"/>
        <v>14940</v>
      </c>
      <c r="E212" s="92" t="s">
        <v>1064</v>
      </c>
      <c r="F212" s="96">
        <f t="shared" si="7"/>
        <v>10</v>
      </c>
      <c r="G212" s="93">
        <v>1</v>
      </c>
      <c r="H212" s="93"/>
      <c r="I212" s="93">
        <v>3</v>
      </c>
      <c r="J212" s="93">
        <v>1</v>
      </c>
      <c r="K212" s="93">
        <v>1</v>
      </c>
      <c r="L212" s="93"/>
      <c r="M212" s="93"/>
      <c r="N212" s="93"/>
      <c r="O212" s="93"/>
      <c r="P212" s="93">
        <v>2</v>
      </c>
      <c r="Q212" s="93"/>
      <c r="R212" s="93"/>
      <c r="S212" s="93"/>
      <c r="T212" s="93"/>
      <c r="U212" s="93"/>
      <c r="V212" s="93">
        <f t="shared" si="8"/>
        <v>0</v>
      </c>
      <c r="W212" s="93"/>
      <c r="X212" s="93"/>
      <c r="Y212" s="93"/>
      <c r="Z212" s="93"/>
      <c r="AA212" s="93"/>
      <c r="AB212" s="93"/>
      <c r="AC212" s="93"/>
      <c r="AD212" s="93"/>
      <c r="AE212" s="93"/>
      <c r="AF212" s="93"/>
      <c r="AG212" s="93"/>
      <c r="AH212" s="93"/>
      <c r="AI212" s="93"/>
      <c r="AJ212" s="93"/>
      <c r="AK212" s="93"/>
      <c r="AL212" s="93">
        <v>2</v>
      </c>
      <c r="AM212" s="93"/>
      <c r="AN212" s="93"/>
      <c r="AO212" s="93"/>
      <c r="AP212" s="93"/>
      <c r="AQ212" s="93"/>
      <c r="AR212" s="93"/>
      <c r="AS212" s="93"/>
      <c r="AT212" s="93"/>
      <c r="AU212" s="93"/>
      <c r="AV212" s="94" t="s">
        <v>510</v>
      </c>
      <c r="AW212" s="90" t="s">
        <v>1026</v>
      </c>
      <c r="AX212" s="32"/>
      <c r="AY212" s="32"/>
      <c r="AZ212" s="32"/>
      <c r="BA212" s="32"/>
      <c r="BB212" s="32"/>
    </row>
    <row r="213" spans="1:54" x14ac:dyDescent="0.2">
      <c r="A213" s="84" t="s">
        <v>510</v>
      </c>
      <c r="B213" s="85" t="s">
        <v>1027</v>
      </c>
      <c r="C213" s="86" t="s">
        <v>918</v>
      </c>
      <c r="D213" s="87">
        <f t="shared" ref="D213:D276" si="9">G213*G$4+H213*H$4+I213*I$4+J213*J$4+K213*K$4+L213*L$4+N213*N$4+O213*O$4+P213*P$4+Q213*Q$4+R213*R$4+S213*S$4+T213*T$4+U213*U$4+V213*V$4+W213*W$4+X213*X$4+Y213*Y$4+Z213*Z$4+AA213*AA$4+AB213*AB$4+AC213*AC$4+AD213*AD$4+AE213*AE$4+AF213*AF$4+AG213*AG$4+AH213*AH$4+AI213*AI$4+AJ213*AJ$4+AK213*AK$4+AL213*AL$4+AM213*AM$4+AN213*AN$4+AO213*AO$4+AP213*AP$4+AQ213*AQ$4+AR213*AR$4+AS213*AS$4+AT213*AT$4+AU213*AU$4</f>
        <v>15200</v>
      </c>
      <c r="E213" s="87" t="s">
        <v>1064</v>
      </c>
      <c r="F213" s="95">
        <f t="shared" ref="F213:F276" si="10">SUM(G213:AU213)</f>
        <v>10</v>
      </c>
      <c r="G213" s="88">
        <v>1</v>
      </c>
      <c r="H213" s="89"/>
      <c r="I213" s="88">
        <v>3</v>
      </c>
      <c r="J213" s="89">
        <v>1</v>
      </c>
      <c r="K213" s="88">
        <v>1</v>
      </c>
      <c r="L213" s="89"/>
      <c r="M213" s="88"/>
      <c r="N213" s="89"/>
      <c r="O213" s="88"/>
      <c r="P213" s="89">
        <v>2</v>
      </c>
      <c r="Q213" s="88"/>
      <c r="R213" s="89"/>
      <c r="S213" s="88"/>
      <c r="T213" s="89"/>
      <c r="U213" s="88"/>
      <c r="V213" s="89">
        <f t="shared" si="8"/>
        <v>0</v>
      </c>
      <c r="W213" s="88"/>
      <c r="X213" s="89"/>
      <c r="Y213" s="88"/>
      <c r="Z213" s="89"/>
      <c r="AA213" s="88"/>
      <c r="AB213" s="89"/>
      <c r="AC213" s="88"/>
      <c r="AD213" s="89"/>
      <c r="AE213" s="88"/>
      <c r="AF213" s="89"/>
      <c r="AG213" s="88"/>
      <c r="AH213" s="89">
        <v>2</v>
      </c>
      <c r="AI213" s="88"/>
      <c r="AJ213" s="89"/>
      <c r="AK213" s="88"/>
      <c r="AL213" s="89"/>
      <c r="AM213" s="88"/>
      <c r="AN213" s="89"/>
      <c r="AO213" s="88"/>
      <c r="AP213" s="89"/>
      <c r="AQ213" s="88"/>
      <c r="AR213" s="89"/>
      <c r="AS213" s="88"/>
      <c r="AT213" s="89"/>
      <c r="AU213" s="88"/>
      <c r="AV213" s="84" t="s">
        <v>510</v>
      </c>
      <c r="AW213" s="85" t="s">
        <v>1027</v>
      </c>
      <c r="AX213" s="32"/>
      <c r="AY213" s="32"/>
      <c r="AZ213" s="32"/>
      <c r="BA213" s="32"/>
      <c r="BB213" s="32"/>
    </row>
    <row r="214" spans="1:54" x14ac:dyDescent="0.2">
      <c r="A214" s="94" t="s">
        <v>510</v>
      </c>
      <c r="B214" s="90" t="s">
        <v>1028</v>
      </c>
      <c r="C214" s="91" t="s">
        <v>919</v>
      </c>
      <c r="D214" s="92">
        <f t="shared" si="9"/>
        <v>11750</v>
      </c>
      <c r="E214" s="92" t="s">
        <v>1064</v>
      </c>
      <c r="F214" s="96">
        <f t="shared" si="10"/>
        <v>9</v>
      </c>
      <c r="G214" s="93">
        <v>1</v>
      </c>
      <c r="H214" s="93"/>
      <c r="I214" s="93">
        <v>3</v>
      </c>
      <c r="J214" s="93">
        <v>2</v>
      </c>
      <c r="K214" s="93"/>
      <c r="L214" s="93"/>
      <c r="M214" s="93"/>
      <c r="N214" s="93"/>
      <c r="O214" s="93"/>
      <c r="P214" s="93"/>
      <c r="Q214" s="93"/>
      <c r="R214" s="93">
        <v>1</v>
      </c>
      <c r="S214" s="93"/>
      <c r="T214" s="93"/>
      <c r="U214" s="93">
        <v>2</v>
      </c>
      <c r="V214" s="93">
        <f t="shared" si="8"/>
        <v>0</v>
      </c>
      <c r="W214" s="93"/>
      <c r="X214" s="93"/>
      <c r="Y214" s="93"/>
      <c r="Z214" s="93"/>
      <c r="AA214" s="93"/>
      <c r="AB214" s="93"/>
      <c r="AC214" s="93"/>
      <c r="AD214" s="93"/>
      <c r="AE214" s="93"/>
      <c r="AF214" s="93"/>
      <c r="AG214" s="93"/>
      <c r="AH214" s="93"/>
      <c r="AI214" s="93"/>
      <c r="AJ214" s="93"/>
      <c r="AK214" s="93"/>
      <c r="AL214" s="93"/>
      <c r="AM214" s="93"/>
      <c r="AN214" s="93"/>
      <c r="AO214" s="93"/>
      <c r="AP214" s="93"/>
      <c r="AQ214" s="93"/>
      <c r="AR214" s="93"/>
      <c r="AS214" s="93"/>
      <c r="AT214" s="93"/>
      <c r="AU214" s="93"/>
      <c r="AV214" s="94" t="s">
        <v>510</v>
      </c>
      <c r="AW214" s="90" t="s">
        <v>1028</v>
      </c>
      <c r="AX214" s="32"/>
      <c r="AY214" s="32"/>
      <c r="AZ214" s="32"/>
      <c r="BA214" s="32"/>
      <c r="BB214" s="32"/>
    </row>
    <row r="215" spans="1:54" x14ac:dyDescent="0.2">
      <c r="A215" s="84" t="s">
        <v>510</v>
      </c>
      <c r="B215" s="85" t="s">
        <v>1029</v>
      </c>
      <c r="C215" s="86" t="s">
        <v>920</v>
      </c>
      <c r="D215" s="87">
        <f t="shared" si="9"/>
        <v>12190</v>
      </c>
      <c r="E215" s="87" t="s">
        <v>1064</v>
      </c>
      <c r="F215" s="95">
        <f t="shared" si="10"/>
        <v>10</v>
      </c>
      <c r="G215" s="88">
        <v>1</v>
      </c>
      <c r="H215" s="89"/>
      <c r="I215" s="88">
        <v>3</v>
      </c>
      <c r="J215" s="89">
        <v>2</v>
      </c>
      <c r="K215" s="88"/>
      <c r="L215" s="89"/>
      <c r="M215" s="88"/>
      <c r="N215" s="89"/>
      <c r="O215" s="88"/>
      <c r="P215" s="89"/>
      <c r="Q215" s="88"/>
      <c r="R215" s="89">
        <v>1</v>
      </c>
      <c r="S215" s="88"/>
      <c r="T215" s="89"/>
      <c r="U215" s="88">
        <v>2</v>
      </c>
      <c r="V215" s="89">
        <f t="shared" ref="V215:V278" si="11">IF(OR(SUM(N215:R215)&lt;2,SUM(S215:U215)&lt;2),0,2*(SUM(N215:R215)-1))</f>
        <v>0</v>
      </c>
      <c r="W215" s="88"/>
      <c r="X215" s="89"/>
      <c r="Y215" s="88"/>
      <c r="Z215" s="89"/>
      <c r="AA215" s="88"/>
      <c r="AB215" s="89"/>
      <c r="AC215" s="88"/>
      <c r="AD215" s="89"/>
      <c r="AE215" s="88">
        <v>1</v>
      </c>
      <c r="AF215" s="89"/>
      <c r="AG215" s="88"/>
      <c r="AH215" s="89"/>
      <c r="AI215" s="88"/>
      <c r="AJ215" s="89"/>
      <c r="AK215" s="88"/>
      <c r="AL215" s="89"/>
      <c r="AM215" s="88"/>
      <c r="AN215" s="89"/>
      <c r="AO215" s="88"/>
      <c r="AP215" s="89"/>
      <c r="AQ215" s="88"/>
      <c r="AR215" s="89"/>
      <c r="AS215" s="88"/>
      <c r="AT215" s="89"/>
      <c r="AU215" s="88"/>
      <c r="AV215" s="84" t="s">
        <v>510</v>
      </c>
      <c r="AW215" s="85" t="s">
        <v>1029</v>
      </c>
      <c r="AX215" s="32"/>
      <c r="AY215" s="32"/>
      <c r="AZ215" s="32"/>
      <c r="BA215" s="32"/>
      <c r="BB215" s="32"/>
    </row>
    <row r="216" spans="1:54" x14ac:dyDescent="0.2">
      <c r="A216" s="94" t="s">
        <v>510</v>
      </c>
      <c r="B216" s="90" t="s">
        <v>1030</v>
      </c>
      <c r="C216" s="91" t="s">
        <v>921</v>
      </c>
      <c r="D216" s="92">
        <f t="shared" si="9"/>
        <v>12190</v>
      </c>
      <c r="E216" s="92" t="s">
        <v>1064</v>
      </c>
      <c r="F216" s="96">
        <f t="shared" si="10"/>
        <v>10</v>
      </c>
      <c r="G216" s="93">
        <v>1</v>
      </c>
      <c r="H216" s="93"/>
      <c r="I216" s="93">
        <v>3</v>
      </c>
      <c r="J216" s="93">
        <v>2</v>
      </c>
      <c r="K216" s="93"/>
      <c r="L216" s="93"/>
      <c r="M216" s="93"/>
      <c r="N216" s="93"/>
      <c r="O216" s="93"/>
      <c r="P216" s="93"/>
      <c r="Q216" s="93"/>
      <c r="R216" s="93">
        <v>1</v>
      </c>
      <c r="S216" s="93"/>
      <c r="T216" s="93"/>
      <c r="U216" s="93">
        <v>2</v>
      </c>
      <c r="V216" s="93">
        <f t="shared" si="11"/>
        <v>0</v>
      </c>
      <c r="W216" s="93"/>
      <c r="X216" s="93"/>
      <c r="Y216" s="93"/>
      <c r="Z216" s="93"/>
      <c r="AA216" s="93"/>
      <c r="AB216" s="93">
        <v>1</v>
      </c>
      <c r="AC216" s="93"/>
      <c r="AD216" s="93"/>
      <c r="AE216" s="93"/>
      <c r="AF216" s="93"/>
      <c r="AG216" s="93"/>
      <c r="AH216" s="93"/>
      <c r="AI216" s="93"/>
      <c r="AJ216" s="93"/>
      <c r="AK216" s="93"/>
      <c r="AL216" s="93"/>
      <c r="AM216" s="93"/>
      <c r="AN216" s="93"/>
      <c r="AO216" s="93"/>
      <c r="AP216" s="93"/>
      <c r="AQ216" s="93"/>
      <c r="AR216" s="93"/>
      <c r="AS216" s="93"/>
      <c r="AT216" s="93"/>
      <c r="AU216" s="93"/>
      <c r="AV216" s="94" t="s">
        <v>510</v>
      </c>
      <c r="AW216" s="90" t="s">
        <v>1030</v>
      </c>
      <c r="AX216" s="32"/>
      <c r="AY216" s="32"/>
      <c r="AZ216" s="32"/>
      <c r="BA216" s="32"/>
      <c r="BB216" s="32"/>
    </row>
    <row r="217" spans="1:54" x14ac:dyDescent="0.2">
      <c r="A217" s="84" t="s">
        <v>510</v>
      </c>
      <c r="B217" s="85" t="s">
        <v>1031</v>
      </c>
      <c r="C217" s="86" t="s">
        <v>922</v>
      </c>
      <c r="D217" s="87">
        <f t="shared" si="9"/>
        <v>12850</v>
      </c>
      <c r="E217" s="87" t="s">
        <v>1064</v>
      </c>
      <c r="F217" s="95">
        <f t="shared" si="10"/>
        <v>8</v>
      </c>
      <c r="G217" s="88">
        <v>1</v>
      </c>
      <c r="H217" s="89"/>
      <c r="I217" s="88">
        <v>3</v>
      </c>
      <c r="J217" s="89">
        <v>2</v>
      </c>
      <c r="K217" s="88"/>
      <c r="L217" s="89"/>
      <c r="M217" s="88"/>
      <c r="N217" s="89"/>
      <c r="O217" s="88"/>
      <c r="P217" s="89"/>
      <c r="Q217" s="88"/>
      <c r="R217" s="89">
        <v>1</v>
      </c>
      <c r="S217" s="88"/>
      <c r="T217" s="89"/>
      <c r="U217" s="88"/>
      <c r="V217" s="89">
        <f t="shared" si="11"/>
        <v>0</v>
      </c>
      <c r="W217" s="88"/>
      <c r="X217" s="89"/>
      <c r="Y217" s="88"/>
      <c r="Z217" s="89"/>
      <c r="AA217" s="88"/>
      <c r="AB217" s="89"/>
      <c r="AC217" s="88"/>
      <c r="AD217" s="89"/>
      <c r="AE217" s="88"/>
      <c r="AF217" s="89"/>
      <c r="AG217" s="88"/>
      <c r="AH217" s="89"/>
      <c r="AI217" s="88"/>
      <c r="AJ217" s="89"/>
      <c r="AK217" s="88"/>
      <c r="AL217" s="89"/>
      <c r="AM217" s="88"/>
      <c r="AN217" s="89"/>
      <c r="AO217" s="88"/>
      <c r="AP217" s="89"/>
      <c r="AQ217" s="88"/>
      <c r="AR217" s="89"/>
      <c r="AS217" s="88"/>
      <c r="AT217" s="89"/>
      <c r="AU217" s="88">
        <v>1</v>
      </c>
      <c r="AV217" s="84" t="s">
        <v>510</v>
      </c>
      <c r="AW217" s="85" t="s">
        <v>1031</v>
      </c>
      <c r="AX217" s="32"/>
      <c r="AY217" s="32"/>
      <c r="AZ217" s="32"/>
      <c r="BA217" s="32"/>
      <c r="BB217" s="32"/>
    </row>
    <row r="218" spans="1:54" x14ac:dyDescent="0.2">
      <c r="A218" s="94" t="s">
        <v>510</v>
      </c>
      <c r="B218" s="90" t="s">
        <v>1032</v>
      </c>
      <c r="C218" s="91" t="s">
        <v>930</v>
      </c>
      <c r="D218" s="92">
        <f t="shared" si="9"/>
        <v>12850</v>
      </c>
      <c r="E218" s="92" t="s">
        <v>1064</v>
      </c>
      <c r="F218" s="96">
        <f t="shared" si="10"/>
        <v>8</v>
      </c>
      <c r="G218" s="93">
        <v>1</v>
      </c>
      <c r="H218" s="93"/>
      <c r="I218" s="93">
        <v>3</v>
      </c>
      <c r="J218" s="93">
        <v>2</v>
      </c>
      <c r="K218" s="93"/>
      <c r="L218" s="93"/>
      <c r="M218" s="93"/>
      <c r="N218" s="93"/>
      <c r="O218" s="93"/>
      <c r="P218" s="93"/>
      <c r="Q218" s="93"/>
      <c r="R218" s="93">
        <v>1</v>
      </c>
      <c r="S218" s="93"/>
      <c r="T218" s="93"/>
      <c r="U218" s="93"/>
      <c r="V218" s="93">
        <f t="shared" si="11"/>
        <v>0</v>
      </c>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v>1</v>
      </c>
      <c r="AS218" s="93"/>
      <c r="AT218" s="93"/>
      <c r="AU218" s="93"/>
      <c r="AV218" s="94" t="s">
        <v>510</v>
      </c>
      <c r="AW218" s="90" t="s">
        <v>1032</v>
      </c>
      <c r="AX218" s="32"/>
      <c r="AY218" s="32"/>
      <c r="AZ218" s="32"/>
      <c r="BA218" s="32"/>
      <c r="BB218" s="32"/>
    </row>
    <row r="219" spans="1:54" x14ac:dyDescent="0.2">
      <c r="A219" s="84" t="s">
        <v>510</v>
      </c>
      <c r="B219" s="85" t="s">
        <v>684</v>
      </c>
      <c r="C219" s="86" t="s">
        <v>931</v>
      </c>
      <c r="D219" s="87">
        <f t="shared" si="9"/>
        <v>13350</v>
      </c>
      <c r="E219" s="87" t="s">
        <v>1064</v>
      </c>
      <c r="F219" s="95">
        <f t="shared" si="10"/>
        <v>8</v>
      </c>
      <c r="G219" s="88">
        <v>1</v>
      </c>
      <c r="H219" s="89"/>
      <c r="I219" s="88">
        <v>3</v>
      </c>
      <c r="J219" s="89">
        <v>2</v>
      </c>
      <c r="K219" s="88"/>
      <c r="L219" s="89"/>
      <c r="M219" s="88"/>
      <c r="N219" s="89"/>
      <c r="O219" s="88"/>
      <c r="P219" s="89"/>
      <c r="Q219" s="88"/>
      <c r="R219" s="89">
        <v>1</v>
      </c>
      <c r="S219" s="88"/>
      <c r="T219" s="89"/>
      <c r="U219" s="88"/>
      <c r="V219" s="89">
        <f t="shared" si="11"/>
        <v>0</v>
      </c>
      <c r="W219" s="88"/>
      <c r="X219" s="89"/>
      <c r="Y219" s="88"/>
      <c r="Z219" s="89"/>
      <c r="AA219" s="88"/>
      <c r="AB219" s="89"/>
      <c r="AC219" s="88"/>
      <c r="AD219" s="89"/>
      <c r="AE219" s="88"/>
      <c r="AF219" s="89"/>
      <c r="AG219" s="88"/>
      <c r="AH219" s="89"/>
      <c r="AI219" s="88"/>
      <c r="AJ219" s="89"/>
      <c r="AK219" s="88"/>
      <c r="AL219" s="89"/>
      <c r="AM219" s="88">
        <v>1</v>
      </c>
      <c r="AN219" s="89"/>
      <c r="AO219" s="88"/>
      <c r="AP219" s="89"/>
      <c r="AQ219" s="88"/>
      <c r="AR219" s="89"/>
      <c r="AS219" s="88"/>
      <c r="AT219" s="89"/>
      <c r="AU219" s="88"/>
      <c r="AV219" s="84" t="s">
        <v>510</v>
      </c>
      <c r="AW219" s="85" t="s">
        <v>684</v>
      </c>
      <c r="AX219" s="32"/>
      <c r="AY219" s="32"/>
      <c r="AZ219" s="32"/>
      <c r="BA219" s="32"/>
      <c r="BB219" s="32"/>
    </row>
    <row r="220" spans="1:54" x14ac:dyDescent="0.2">
      <c r="A220" s="94" t="s">
        <v>510</v>
      </c>
      <c r="B220" s="90" t="s">
        <v>685</v>
      </c>
      <c r="C220" s="91" t="s">
        <v>932</v>
      </c>
      <c r="D220" s="92">
        <f t="shared" si="9"/>
        <v>13550</v>
      </c>
      <c r="E220" s="92" t="s">
        <v>1064</v>
      </c>
      <c r="F220" s="96">
        <f t="shared" si="10"/>
        <v>8</v>
      </c>
      <c r="G220" s="93">
        <v>1</v>
      </c>
      <c r="H220" s="93"/>
      <c r="I220" s="93">
        <v>3</v>
      </c>
      <c r="J220" s="93">
        <v>2</v>
      </c>
      <c r="K220" s="93"/>
      <c r="L220" s="93"/>
      <c r="M220" s="93"/>
      <c r="N220" s="93"/>
      <c r="O220" s="93"/>
      <c r="P220" s="93"/>
      <c r="Q220" s="93"/>
      <c r="R220" s="93">
        <v>1</v>
      </c>
      <c r="S220" s="93"/>
      <c r="T220" s="93"/>
      <c r="U220" s="93"/>
      <c r="V220" s="93">
        <f t="shared" si="11"/>
        <v>0</v>
      </c>
      <c r="W220" s="93"/>
      <c r="X220" s="93"/>
      <c r="Y220" s="93"/>
      <c r="Z220" s="93"/>
      <c r="AA220" s="93"/>
      <c r="AB220" s="93"/>
      <c r="AC220" s="93"/>
      <c r="AD220" s="93"/>
      <c r="AE220" s="93"/>
      <c r="AF220" s="93"/>
      <c r="AG220" s="93"/>
      <c r="AH220" s="93"/>
      <c r="AI220" s="93"/>
      <c r="AJ220" s="93">
        <v>1</v>
      </c>
      <c r="AK220" s="93"/>
      <c r="AL220" s="93"/>
      <c r="AM220" s="93"/>
      <c r="AN220" s="93"/>
      <c r="AO220" s="93"/>
      <c r="AP220" s="93"/>
      <c r="AQ220" s="93"/>
      <c r="AR220" s="93"/>
      <c r="AS220" s="93"/>
      <c r="AT220" s="93"/>
      <c r="AU220" s="93"/>
      <c r="AV220" s="94" t="s">
        <v>510</v>
      </c>
      <c r="AW220" s="90" t="s">
        <v>685</v>
      </c>
      <c r="AX220" s="32"/>
      <c r="AY220" s="32"/>
      <c r="AZ220" s="32"/>
      <c r="BA220" s="32"/>
      <c r="BB220" s="32"/>
    </row>
    <row r="221" spans="1:54" x14ac:dyDescent="0.2">
      <c r="A221" s="84" t="s">
        <v>510</v>
      </c>
      <c r="B221" s="85" t="s">
        <v>686</v>
      </c>
      <c r="C221" s="86" t="s">
        <v>933</v>
      </c>
      <c r="D221" s="87">
        <f t="shared" si="9"/>
        <v>12558</v>
      </c>
      <c r="E221" s="87" t="s">
        <v>1064</v>
      </c>
      <c r="F221" s="95">
        <f t="shared" si="10"/>
        <v>12</v>
      </c>
      <c r="G221" s="88">
        <v>1</v>
      </c>
      <c r="H221" s="89"/>
      <c r="I221" s="88">
        <v>2</v>
      </c>
      <c r="J221" s="89">
        <v>2</v>
      </c>
      <c r="K221" s="88">
        <v>1</v>
      </c>
      <c r="L221" s="89"/>
      <c r="M221" s="88"/>
      <c r="N221" s="89"/>
      <c r="O221" s="88"/>
      <c r="P221" s="89">
        <v>2</v>
      </c>
      <c r="Q221" s="88"/>
      <c r="R221" s="89"/>
      <c r="S221" s="88"/>
      <c r="T221" s="89"/>
      <c r="U221" s="88">
        <v>2</v>
      </c>
      <c r="V221" s="89">
        <f t="shared" si="11"/>
        <v>2</v>
      </c>
      <c r="W221" s="88"/>
      <c r="X221" s="89"/>
      <c r="Y221" s="88"/>
      <c r="Z221" s="89"/>
      <c r="AA221" s="88"/>
      <c r="AB221" s="89"/>
      <c r="AC221" s="88"/>
      <c r="AD221" s="89"/>
      <c r="AE221" s="88"/>
      <c r="AF221" s="89"/>
      <c r="AG221" s="88"/>
      <c r="AH221" s="89"/>
      <c r="AI221" s="88"/>
      <c r="AJ221" s="89"/>
      <c r="AK221" s="88"/>
      <c r="AL221" s="89"/>
      <c r="AM221" s="88"/>
      <c r="AN221" s="89"/>
      <c r="AO221" s="88"/>
      <c r="AP221" s="89"/>
      <c r="AQ221" s="88"/>
      <c r="AR221" s="89"/>
      <c r="AS221" s="88"/>
      <c r="AT221" s="89"/>
      <c r="AU221" s="88"/>
      <c r="AV221" s="84" t="s">
        <v>510</v>
      </c>
      <c r="AW221" s="85" t="s">
        <v>686</v>
      </c>
      <c r="AX221" s="32"/>
      <c r="AY221" s="32"/>
      <c r="AZ221" s="32"/>
      <c r="BA221" s="32"/>
      <c r="BB221" s="32"/>
    </row>
    <row r="222" spans="1:54" x14ac:dyDescent="0.2">
      <c r="A222" s="94" t="s">
        <v>510</v>
      </c>
      <c r="B222" s="90" t="s">
        <v>687</v>
      </c>
      <c r="C222" s="91" t="s">
        <v>934</v>
      </c>
      <c r="D222" s="92">
        <f t="shared" si="9"/>
        <v>9700</v>
      </c>
      <c r="E222" s="92" t="s">
        <v>1064</v>
      </c>
      <c r="F222" s="96">
        <f t="shared" si="10"/>
        <v>9</v>
      </c>
      <c r="G222" s="93"/>
      <c r="H222" s="93"/>
      <c r="I222" s="93">
        <v>1</v>
      </c>
      <c r="J222" s="93">
        <v>3</v>
      </c>
      <c r="K222" s="93">
        <v>1</v>
      </c>
      <c r="L222" s="93">
        <v>1</v>
      </c>
      <c r="M222" s="93"/>
      <c r="N222" s="93"/>
      <c r="O222" s="93"/>
      <c r="P222" s="93"/>
      <c r="Q222" s="93"/>
      <c r="R222" s="93">
        <v>1</v>
      </c>
      <c r="S222" s="93"/>
      <c r="T222" s="93"/>
      <c r="U222" s="93">
        <v>2</v>
      </c>
      <c r="V222" s="93">
        <f t="shared" si="11"/>
        <v>0</v>
      </c>
      <c r="W222" s="93"/>
      <c r="X222" s="93"/>
      <c r="Y222" s="93"/>
      <c r="Z222" s="93"/>
      <c r="AA222" s="93"/>
      <c r="AB222" s="93"/>
      <c r="AC222" s="93"/>
      <c r="AD222" s="93"/>
      <c r="AE222" s="93"/>
      <c r="AF222" s="93"/>
      <c r="AG222" s="93"/>
      <c r="AH222" s="93"/>
      <c r="AI222" s="93"/>
      <c r="AJ222" s="93"/>
      <c r="AK222" s="93"/>
      <c r="AL222" s="93"/>
      <c r="AM222" s="93"/>
      <c r="AN222" s="93"/>
      <c r="AO222" s="93"/>
      <c r="AP222" s="93"/>
      <c r="AQ222" s="93"/>
      <c r="AR222" s="93"/>
      <c r="AS222" s="93"/>
      <c r="AT222" s="93"/>
      <c r="AU222" s="93"/>
      <c r="AV222" s="94" t="s">
        <v>510</v>
      </c>
      <c r="AW222" s="90" t="s">
        <v>687</v>
      </c>
      <c r="AX222" s="32"/>
      <c r="AY222" s="32"/>
      <c r="AZ222" s="32"/>
      <c r="BA222" s="32"/>
      <c r="BB222" s="32"/>
    </row>
    <row r="223" spans="1:54" x14ac:dyDescent="0.2">
      <c r="A223" s="84" t="s">
        <v>510</v>
      </c>
      <c r="B223" s="85" t="s">
        <v>688</v>
      </c>
      <c r="C223" s="86" t="s">
        <v>935</v>
      </c>
      <c r="D223" s="87">
        <f t="shared" si="9"/>
        <v>13338</v>
      </c>
      <c r="E223" s="87" t="s">
        <v>1064</v>
      </c>
      <c r="F223" s="95">
        <f t="shared" si="10"/>
        <v>14</v>
      </c>
      <c r="G223" s="88">
        <v>1</v>
      </c>
      <c r="H223" s="89"/>
      <c r="I223" s="88">
        <v>2</v>
      </c>
      <c r="J223" s="89">
        <v>2</v>
      </c>
      <c r="K223" s="88">
        <v>1</v>
      </c>
      <c r="L223" s="89"/>
      <c r="M223" s="88"/>
      <c r="N223" s="89"/>
      <c r="O223" s="88"/>
      <c r="P223" s="89">
        <v>2</v>
      </c>
      <c r="Q223" s="88"/>
      <c r="R223" s="89"/>
      <c r="S223" s="88"/>
      <c r="T223" s="89"/>
      <c r="U223" s="88">
        <v>2</v>
      </c>
      <c r="V223" s="89">
        <f t="shared" si="11"/>
        <v>2</v>
      </c>
      <c r="W223" s="88"/>
      <c r="X223" s="89"/>
      <c r="Y223" s="88"/>
      <c r="Z223" s="89"/>
      <c r="AA223" s="88"/>
      <c r="AB223" s="89"/>
      <c r="AC223" s="88"/>
      <c r="AD223" s="89">
        <v>2</v>
      </c>
      <c r="AE223" s="88"/>
      <c r="AF223" s="89"/>
      <c r="AG223" s="88"/>
      <c r="AH223" s="89"/>
      <c r="AI223" s="88"/>
      <c r="AJ223" s="89"/>
      <c r="AK223" s="88"/>
      <c r="AL223" s="89"/>
      <c r="AM223" s="88"/>
      <c r="AN223" s="89"/>
      <c r="AO223" s="88"/>
      <c r="AP223" s="89"/>
      <c r="AQ223" s="88"/>
      <c r="AR223" s="89"/>
      <c r="AS223" s="88"/>
      <c r="AT223" s="89"/>
      <c r="AU223" s="88"/>
      <c r="AV223" s="84" t="s">
        <v>510</v>
      </c>
      <c r="AW223" s="85" t="s">
        <v>688</v>
      </c>
      <c r="AX223" s="32"/>
      <c r="AY223" s="32"/>
      <c r="AZ223" s="32"/>
      <c r="BA223" s="32"/>
      <c r="BB223" s="32"/>
    </row>
    <row r="224" spans="1:54" x14ac:dyDescent="0.2">
      <c r="A224" s="94" t="s">
        <v>510</v>
      </c>
      <c r="B224" s="90" t="s">
        <v>689</v>
      </c>
      <c r="C224" s="91" t="s">
        <v>1274</v>
      </c>
      <c r="D224" s="92">
        <f t="shared" si="9"/>
        <v>13358</v>
      </c>
      <c r="E224" s="92" t="s">
        <v>1064</v>
      </c>
      <c r="F224" s="96">
        <f t="shared" si="10"/>
        <v>14</v>
      </c>
      <c r="G224" s="93">
        <v>1</v>
      </c>
      <c r="H224" s="93"/>
      <c r="I224" s="93">
        <v>2</v>
      </c>
      <c r="J224" s="93">
        <v>2</v>
      </c>
      <c r="K224" s="93">
        <v>1</v>
      </c>
      <c r="L224" s="93"/>
      <c r="M224" s="93"/>
      <c r="N224" s="93"/>
      <c r="O224" s="93"/>
      <c r="P224" s="93">
        <v>2</v>
      </c>
      <c r="Q224" s="93"/>
      <c r="R224" s="93"/>
      <c r="S224" s="93"/>
      <c r="T224" s="93"/>
      <c r="U224" s="93">
        <v>2</v>
      </c>
      <c r="V224" s="93">
        <f t="shared" si="11"/>
        <v>2</v>
      </c>
      <c r="W224" s="93"/>
      <c r="X224" s="93"/>
      <c r="Y224" s="93"/>
      <c r="Z224" s="93">
        <v>2</v>
      </c>
      <c r="AA224" s="93"/>
      <c r="AB224" s="93"/>
      <c r="AC224" s="93"/>
      <c r="AD224" s="93"/>
      <c r="AE224" s="93"/>
      <c r="AF224" s="93"/>
      <c r="AG224" s="93"/>
      <c r="AH224" s="93"/>
      <c r="AI224" s="93"/>
      <c r="AJ224" s="93"/>
      <c r="AK224" s="93"/>
      <c r="AL224" s="93"/>
      <c r="AM224" s="93"/>
      <c r="AN224" s="93"/>
      <c r="AO224" s="93"/>
      <c r="AP224" s="93"/>
      <c r="AQ224" s="93"/>
      <c r="AR224" s="93"/>
      <c r="AS224" s="93"/>
      <c r="AT224" s="93"/>
      <c r="AU224" s="93"/>
      <c r="AV224" s="94" t="s">
        <v>510</v>
      </c>
      <c r="AW224" s="90" t="s">
        <v>689</v>
      </c>
      <c r="AX224" s="32"/>
      <c r="AY224" s="32"/>
      <c r="AZ224" s="32"/>
      <c r="BA224" s="32"/>
      <c r="BB224" s="32"/>
    </row>
    <row r="225" spans="1:54" x14ac:dyDescent="0.2">
      <c r="A225" s="84" t="s">
        <v>510</v>
      </c>
      <c r="B225" s="85" t="s">
        <v>690</v>
      </c>
      <c r="C225" s="86" t="s">
        <v>1275</v>
      </c>
      <c r="D225" s="87">
        <f t="shared" si="9"/>
        <v>14400</v>
      </c>
      <c r="E225" s="87" t="s">
        <v>1064</v>
      </c>
      <c r="F225" s="95">
        <f t="shared" si="10"/>
        <v>10</v>
      </c>
      <c r="G225" s="88">
        <v>1</v>
      </c>
      <c r="H225" s="89"/>
      <c r="I225" s="88">
        <v>2</v>
      </c>
      <c r="J225" s="89">
        <v>2</v>
      </c>
      <c r="K225" s="88">
        <v>1</v>
      </c>
      <c r="L225" s="89"/>
      <c r="M225" s="88"/>
      <c r="N225" s="89"/>
      <c r="O225" s="88"/>
      <c r="P225" s="89">
        <v>2</v>
      </c>
      <c r="Q225" s="88"/>
      <c r="R225" s="89"/>
      <c r="S225" s="88"/>
      <c r="T225" s="89"/>
      <c r="U225" s="88"/>
      <c r="V225" s="89">
        <f t="shared" si="11"/>
        <v>0</v>
      </c>
      <c r="W225" s="88"/>
      <c r="X225" s="89"/>
      <c r="Y225" s="88"/>
      <c r="Z225" s="89"/>
      <c r="AA225" s="88"/>
      <c r="AB225" s="89"/>
      <c r="AC225" s="88"/>
      <c r="AD225" s="89"/>
      <c r="AE225" s="88"/>
      <c r="AF225" s="89"/>
      <c r="AG225" s="88"/>
      <c r="AH225" s="89"/>
      <c r="AI225" s="88"/>
      <c r="AJ225" s="89"/>
      <c r="AK225" s="88"/>
      <c r="AL225" s="89"/>
      <c r="AM225" s="88"/>
      <c r="AN225" s="89"/>
      <c r="AO225" s="88"/>
      <c r="AP225" s="89"/>
      <c r="AQ225" s="88"/>
      <c r="AR225" s="89"/>
      <c r="AS225" s="88"/>
      <c r="AT225" s="89">
        <v>2</v>
      </c>
      <c r="AU225" s="88"/>
      <c r="AV225" s="84" t="s">
        <v>510</v>
      </c>
      <c r="AW225" s="85" t="s">
        <v>690</v>
      </c>
      <c r="AX225" s="32"/>
      <c r="AY225" s="32"/>
      <c r="AZ225" s="32"/>
      <c r="BA225" s="32"/>
      <c r="BB225" s="32"/>
    </row>
    <row r="226" spans="1:54" x14ac:dyDescent="0.2">
      <c r="A226" s="94" t="s">
        <v>510</v>
      </c>
      <c r="B226" s="90" t="s">
        <v>691</v>
      </c>
      <c r="C226" s="91" t="s">
        <v>1276</v>
      </c>
      <c r="D226" s="92">
        <f t="shared" si="9"/>
        <v>14400</v>
      </c>
      <c r="E226" s="92" t="s">
        <v>1064</v>
      </c>
      <c r="F226" s="96">
        <f t="shared" si="10"/>
        <v>10</v>
      </c>
      <c r="G226" s="93">
        <v>1</v>
      </c>
      <c r="H226" s="93"/>
      <c r="I226" s="93">
        <v>2</v>
      </c>
      <c r="J226" s="93">
        <v>2</v>
      </c>
      <c r="K226" s="93">
        <v>1</v>
      </c>
      <c r="L226" s="93"/>
      <c r="M226" s="93"/>
      <c r="N226" s="93"/>
      <c r="O226" s="93"/>
      <c r="P226" s="93">
        <v>2</v>
      </c>
      <c r="Q226" s="93"/>
      <c r="R226" s="93"/>
      <c r="S226" s="93"/>
      <c r="T226" s="93"/>
      <c r="U226" s="93"/>
      <c r="V226" s="93">
        <f t="shared" si="11"/>
        <v>0</v>
      </c>
      <c r="W226" s="93"/>
      <c r="X226" s="93"/>
      <c r="Y226" s="93"/>
      <c r="Z226" s="93"/>
      <c r="AA226" s="93"/>
      <c r="AB226" s="93"/>
      <c r="AC226" s="93"/>
      <c r="AD226" s="93"/>
      <c r="AE226" s="93"/>
      <c r="AF226" s="93"/>
      <c r="AG226" s="93"/>
      <c r="AH226" s="93"/>
      <c r="AI226" s="93"/>
      <c r="AJ226" s="93"/>
      <c r="AK226" s="93"/>
      <c r="AL226" s="93"/>
      <c r="AM226" s="93"/>
      <c r="AN226" s="93"/>
      <c r="AO226" s="93"/>
      <c r="AP226" s="93">
        <v>2</v>
      </c>
      <c r="AQ226" s="93"/>
      <c r="AR226" s="93"/>
      <c r="AS226" s="93"/>
      <c r="AT226" s="93"/>
      <c r="AU226" s="93"/>
      <c r="AV226" s="94" t="s">
        <v>510</v>
      </c>
      <c r="AW226" s="90" t="s">
        <v>691</v>
      </c>
      <c r="AX226" s="32"/>
      <c r="AY226" s="32"/>
      <c r="AZ226" s="32"/>
      <c r="BA226" s="32"/>
      <c r="BB226" s="32"/>
    </row>
    <row r="227" spans="1:54" x14ac:dyDescent="0.2">
      <c r="A227" s="84" t="s">
        <v>510</v>
      </c>
      <c r="B227" s="85" t="s">
        <v>692</v>
      </c>
      <c r="C227" s="86" t="s">
        <v>1277</v>
      </c>
      <c r="D227" s="87">
        <f t="shared" si="9"/>
        <v>15140</v>
      </c>
      <c r="E227" s="87" t="s">
        <v>1064</v>
      </c>
      <c r="F227" s="95">
        <f t="shared" si="10"/>
        <v>10</v>
      </c>
      <c r="G227" s="88">
        <v>1</v>
      </c>
      <c r="H227" s="89"/>
      <c r="I227" s="88">
        <v>2</v>
      </c>
      <c r="J227" s="89">
        <v>2</v>
      </c>
      <c r="K227" s="88">
        <v>1</v>
      </c>
      <c r="L227" s="89"/>
      <c r="M227" s="88"/>
      <c r="N227" s="89"/>
      <c r="O227" s="88"/>
      <c r="P227" s="89">
        <v>2</v>
      </c>
      <c r="Q227" s="88"/>
      <c r="R227" s="89"/>
      <c r="S227" s="88"/>
      <c r="T227" s="89"/>
      <c r="U227" s="88"/>
      <c r="V227" s="89">
        <f t="shared" si="11"/>
        <v>0</v>
      </c>
      <c r="W227" s="88"/>
      <c r="X227" s="89"/>
      <c r="Y227" s="88"/>
      <c r="Z227" s="89"/>
      <c r="AA227" s="88"/>
      <c r="AB227" s="89"/>
      <c r="AC227" s="88"/>
      <c r="AD227" s="89"/>
      <c r="AE227" s="88"/>
      <c r="AF227" s="89"/>
      <c r="AG227" s="88"/>
      <c r="AH227" s="89"/>
      <c r="AI227" s="88"/>
      <c r="AJ227" s="89"/>
      <c r="AK227" s="88"/>
      <c r="AL227" s="89">
        <v>2</v>
      </c>
      <c r="AM227" s="88"/>
      <c r="AN227" s="89"/>
      <c r="AO227" s="88"/>
      <c r="AP227" s="89"/>
      <c r="AQ227" s="88"/>
      <c r="AR227" s="89"/>
      <c r="AS227" s="88"/>
      <c r="AT227" s="89"/>
      <c r="AU227" s="88"/>
      <c r="AV227" s="84" t="s">
        <v>510</v>
      </c>
      <c r="AW227" s="85" t="s">
        <v>692</v>
      </c>
      <c r="AX227" s="32"/>
      <c r="AY227" s="32"/>
      <c r="AZ227" s="32"/>
      <c r="BA227" s="32"/>
      <c r="BB227" s="32"/>
    </row>
    <row r="228" spans="1:54" x14ac:dyDescent="0.2">
      <c r="A228" s="94" t="s">
        <v>510</v>
      </c>
      <c r="B228" s="90" t="s">
        <v>693</v>
      </c>
      <c r="C228" s="91" t="s">
        <v>1278</v>
      </c>
      <c r="D228" s="92">
        <f t="shared" si="9"/>
        <v>15400</v>
      </c>
      <c r="E228" s="92" t="s">
        <v>1064</v>
      </c>
      <c r="F228" s="96">
        <f t="shared" si="10"/>
        <v>10</v>
      </c>
      <c r="G228" s="93">
        <v>1</v>
      </c>
      <c r="H228" s="93"/>
      <c r="I228" s="93">
        <v>2</v>
      </c>
      <c r="J228" s="93">
        <v>2</v>
      </c>
      <c r="K228" s="93">
        <v>1</v>
      </c>
      <c r="L228" s="93"/>
      <c r="M228" s="93"/>
      <c r="N228" s="93"/>
      <c r="O228" s="93"/>
      <c r="P228" s="93">
        <v>2</v>
      </c>
      <c r="Q228" s="93"/>
      <c r="R228" s="93"/>
      <c r="S228" s="93"/>
      <c r="T228" s="93"/>
      <c r="U228" s="93"/>
      <c r="V228" s="93">
        <f t="shared" si="11"/>
        <v>0</v>
      </c>
      <c r="W228" s="93"/>
      <c r="X228" s="93"/>
      <c r="Y228" s="93"/>
      <c r="Z228" s="93"/>
      <c r="AA228" s="93"/>
      <c r="AB228" s="93"/>
      <c r="AC228" s="93"/>
      <c r="AD228" s="93"/>
      <c r="AE228" s="93"/>
      <c r="AF228" s="93"/>
      <c r="AG228" s="93"/>
      <c r="AH228" s="93">
        <v>2</v>
      </c>
      <c r="AI228" s="93"/>
      <c r="AJ228" s="93"/>
      <c r="AK228" s="93"/>
      <c r="AL228" s="93"/>
      <c r="AM228" s="93"/>
      <c r="AN228" s="93"/>
      <c r="AO228" s="93"/>
      <c r="AP228" s="93"/>
      <c r="AQ228" s="93"/>
      <c r="AR228" s="93"/>
      <c r="AS228" s="93"/>
      <c r="AT228" s="93"/>
      <c r="AU228" s="93"/>
      <c r="AV228" s="94" t="s">
        <v>510</v>
      </c>
      <c r="AW228" s="90" t="s">
        <v>693</v>
      </c>
      <c r="AX228" s="32"/>
      <c r="AY228" s="32"/>
      <c r="AZ228" s="32"/>
      <c r="BA228" s="32"/>
      <c r="BB228" s="32"/>
    </row>
    <row r="229" spans="1:54" x14ac:dyDescent="0.2">
      <c r="A229" s="84" t="s">
        <v>510</v>
      </c>
      <c r="B229" s="85" t="s">
        <v>694</v>
      </c>
      <c r="C229" s="86" t="s">
        <v>1279</v>
      </c>
      <c r="D229" s="87">
        <f t="shared" si="9"/>
        <v>11950</v>
      </c>
      <c r="E229" s="87" t="s">
        <v>1064</v>
      </c>
      <c r="F229" s="95">
        <f t="shared" si="10"/>
        <v>9</v>
      </c>
      <c r="G229" s="88">
        <v>1</v>
      </c>
      <c r="H229" s="89"/>
      <c r="I229" s="88">
        <v>2</v>
      </c>
      <c r="J229" s="89">
        <v>3</v>
      </c>
      <c r="K229" s="88"/>
      <c r="L229" s="89"/>
      <c r="M229" s="88"/>
      <c r="N229" s="89"/>
      <c r="O229" s="88"/>
      <c r="P229" s="89"/>
      <c r="Q229" s="88"/>
      <c r="R229" s="89">
        <v>1</v>
      </c>
      <c r="S229" s="88"/>
      <c r="T229" s="89"/>
      <c r="U229" s="88">
        <v>2</v>
      </c>
      <c r="V229" s="89">
        <f t="shared" si="11"/>
        <v>0</v>
      </c>
      <c r="W229" s="88"/>
      <c r="X229" s="89"/>
      <c r="Y229" s="88"/>
      <c r="Z229" s="89"/>
      <c r="AA229" s="88"/>
      <c r="AB229" s="89"/>
      <c r="AC229" s="88"/>
      <c r="AD229" s="89"/>
      <c r="AE229" s="88"/>
      <c r="AF229" s="89"/>
      <c r="AG229" s="88"/>
      <c r="AH229" s="89"/>
      <c r="AI229" s="88"/>
      <c r="AJ229" s="89"/>
      <c r="AK229" s="88"/>
      <c r="AL229" s="89"/>
      <c r="AM229" s="88"/>
      <c r="AN229" s="89"/>
      <c r="AO229" s="88"/>
      <c r="AP229" s="89"/>
      <c r="AQ229" s="88"/>
      <c r="AR229" s="89"/>
      <c r="AS229" s="88"/>
      <c r="AT229" s="89"/>
      <c r="AU229" s="88"/>
      <c r="AV229" s="84" t="s">
        <v>510</v>
      </c>
      <c r="AW229" s="85" t="s">
        <v>694</v>
      </c>
      <c r="AX229" s="32"/>
      <c r="AY229" s="32"/>
      <c r="AZ229" s="32"/>
      <c r="BA229" s="32"/>
      <c r="BB229" s="32"/>
    </row>
    <row r="230" spans="1:54" x14ac:dyDescent="0.2">
      <c r="A230" s="94" t="s">
        <v>510</v>
      </c>
      <c r="B230" s="90" t="s">
        <v>695</v>
      </c>
      <c r="C230" s="91" t="s">
        <v>1280</v>
      </c>
      <c r="D230" s="92">
        <f t="shared" si="9"/>
        <v>12390</v>
      </c>
      <c r="E230" s="92" t="s">
        <v>1064</v>
      </c>
      <c r="F230" s="96">
        <f t="shared" si="10"/>
        <v>10</v>
      </c>
      <c r="G230" s="93">
        <v>1</v>
      </c>
      <c r="H230" s="93"/>
      <c r="I230" s="93">
        <v>2</v>
      </c>
      <c r="J230" s="93">
        <v>3</v>
      </c>
      <c r="K230" s="93"/>
      <c r="L230" s="93"/>
      <c r="M230" s="93"/>
      <c r="N230" s="93"/>
      <c r="O230" s="93"/>
      <c r="P230" s="93"/>
      <c r="Q230" s="93"/>
      <c r="R230" s="93">
        <v>1</v>
      </c>
      <c r="S230" s="93"/>
      <c r="T230" s="93"/>
      <c r="U230" s="93">
        <v>2</v>
      </c>
      <c r="V230" s="93">
        <f t="shared" si="11"/>
        <v>0</v>
      </c>
      <c r="W230" s="93"/>
      <c r="X230" s="93"/>
      <c r="Y230" s="93"/>
      <c r="Z230" s="93"/>
      <c r="AA230" s="93"/>
      <c r="AB230" s="93"/>
      <c r="AC230" s="93"/>
      <c r="AD230" s="93"/>
      <c r="AE230" s="93">
        <v>1</v>
      </c>
      <c r="AF230" s="93"/>
      <c r="AG230" s="93"/>
      <c r="AH230" s="93"/>
      <c r="AI230" s="93"/>
      <c r="AJ230" s="93"/>
      <c r="AK230" s="93"/>
      <c r="AL230" s="93"/>
      <c r="AM230" s="93"/>
      <c r="AN230" s="93"/>
      <c r="AO230" s="93"/>
      <c r="AP230" s="93"/>
      <c r="AQ230" s="93"/>
      <c r="AR230" s="93"/>
      <c r="AS230" s="93"/>
      <c r="AT230" s="93"/>
      <c r="AU230" s="93"/>
      <c r="AV230" s="94" t="s">
        <v>510</v>
      </c>
      <c r="AW230" s="90" t="s">
        <v>695</v>
      </c>
      <c r="AX230" s="32"/>
      <c r="AY230" s="32"/>
      <c r="AZ230" s="32"/>
      <c r="BA230" s="32"/>
      <c r="BB230" s="32"/>
    </row>
    <row r="231" spans="1:54" x14ac:dyDescent="0.2">
      <c r="A231" s="84" t="s">
        <v>510</v>
      </c>
      <c r="B231" s="85" t="s">
        <v>696</v>
      </c>
      <c r="C231" s="86" t="s">
        <v>1281</v>
      </c>
      <c r="D231" s="87">
        <f t="shared" si="9"/>
        <v>12390</v>
      </c>
      <c r="E231" s="87" t="s">
        <v>1064</v>
      </c>
      <c r="F231" s="95">
        <f t="shared" si="10"/>
        <v>10</v>
      </c>
      <c r="G231" s="88">
        <v>1</v>
      </c>
      <c r="H231" s="89"/>
      <c r="I231" s="88">
        <v>2</v>
      </c>
      <c r="J231" s="89">
        <v>3</v>
      </c>
      <c r="K231" s="88"/>
      <c r="L231" s="89"/>
      <c r="M231" s="88"/>
      <c r="N231" s="89"/>
      <c r="O231" s="88"/>
      <c r="P231" s="89"/>
      <c r="Q231" s="88"/>
      <c r="R231" s="89">
        <v>1</v>
      </c>
      <c r="S231" s="88"/>
      <c r="T231" s="89"/>
      <c r="U231" s="88">
        <v>2</v>
      </c>
      <c r="V231" s="89">
        <f t="shared" si="11"/>
        <v>0</v>
      </c>
      <c r="W231" s="88"/>
      <c r="X231" s="89"/>
      <c r="Y231" s="88"/>
      <c r="Z231" s="89"/>
      <c r="AA231" s="88"/>
      <c r="AB231" s="89">
        <v>1</v>
      </c>
      <c r="AC231" s="88"/>
      <c r="AD231" s="89"/>
      <c r="AE231" s="88"/>
      <c r="AF231" s="89"/>
      <c r="AG231" s="88"/>
      <c r="AH231" s="89"/>
      <c r="AI231" s="88"/>
      <c r="AJ231" s="89"/>
      <c r="AK231" s="88"/>
      <c r="AL231" s="89"/>
      <c r="AM231" s="88"/>
      <c r="AN231" s="89"/>
      <c r="AO231" s="88"/>
      <c r="AP231" s="89"/>
      <c r="AQ231" s="88"/>
      <c r="AR231" s="89"/>
      <c r="AS231" s="88"/>
      <c r="AT231" s="89"/>
      <c r="AU231" s="88"/>
      <c r="AV231" s="84" t="s">
        <v>510</v>
      </c>
      <c r="AW231" s="85" t="s">
        <v>696</v>
      </c>
      <c r="AX231" s="32"/>
      <c r="AY231" s="32"/>
      <c r="AZ231" s="32"/>
      <c r="BA231" s="32"/>
      <c r="BB231" s="32"/>
    </row>
    <row r="232" spans="1:54" x14ac:dyDescent="0.2">
      <c r="A232" s="94" t="s">
        <v>510</v>
      </c>
      <c r="B232" s="90" t="s">
        <v>697</v>
      </c>
      <c r="C232" s="91" t="s">
        <v>1282</v>
      </c>
      <c r="D232" s="92">
        <f t="shared" si="9"/>
        <v>13050</v>
      </c>
      <c r="E232" s="92" t="s">
        <v>1064</v>
      </c>
      <c r="F232" s="96">
        <f t="shared" si="10"/>
        <v>8</v>
      </c>
      <c r="G232" s="93">
        <v>1</v>
      </c>
      <c r="H232" s="93"/>
      <c r="I232" s="93">
        <v>2</v>
      </c>
      <c r="J232" s="93">
        <v>3</v>
      </c>
      <c r="K232" s="93"/>
      <c r="L232" s="93"/>
      <c r="M232" s="93"/>
      <c r="N232" s="93"/>
      <c r="O232" s="93"/>
      <c r="P232" s="93"/>
      <c r="Q232" s="93"/>
      <c r="R232" s="93">
        <v>1</v>
      </c>
      <c r="S232" s="93"/>
      <c r="T232" s="93"/>
      <c r="U232" s="93"/>
      <c r="V232" s="93">
        <f t="shared" si="11"/>
        <v>0</v>
      </c>
      <c r="W232" s="93"/>
      <c r="X232" s="93"/>
      <c r="Y232" s="93"/>
      <c r="Z232" s="93"/>
      <c r="AA232" s="93"/>
      <c r="AB232" s="93"/>
      <c r="AC232" s="93"/>
      <c r="AD232" s="93"/>
      <c r="AE232" s="93"/>
      <c r="AF232" s="93"/>
      <c r="AG232" s="93"/>
      <c r="AH232" s="93"/>
      <c r="AI232" s="93"/>
      <c r="AJ232" s="93"/>
      <c r="AK232" s="93"/>
      <c r="AL232" s="93"/>
      <c r="AM232" s="93"/>
      <c r="AN232" s="93"/>
      <c r="AO232" s="93"/>
      <c r="AP232" s="93"/>
      <c r="AQ232" s="93"/>
      <c r="AR232" s="93"/>
      <c r="AS232" s="93"/>
      <c r="AT232" s="93"/>
      <c r="AU232" s="93">
        <v>1</v>
      </c>
      <c r="AV232" s="94" t="s">
        <v>510</v>
      </c>
      <c r="AW232" s="90" t="s">
        <v>697</v>
      </c>
      <c r="AX232" s="32"/>
      <c r="AY232" s="32"/>
      <c r="AZ232" s="32"/>
      <c r="BA232" s="32"/>
      <c r="BB232" s="32"/>
    </row>
    <row r="233" spans="1:54" x14ac:dyDescent="0.2">
      <c r="A233" s="84" t="s">
        <v>510</v>
      </c>
      <c r="B233" s="85" t="s">
        <v>698</v>
      </c>
      <c r="C233" s="86" t="s">
        <v>1283</v>
      </c>
      <c r="D233" s="87">
        <f t="shared" si="9"/>
        <v>13050</v>
      </c>
      <c r="E233" s="87" t="s">
        <v>1064</v>
      </c>
      <c r="F233" s="95">
        <f t="shared" si="10"/>
        <v>8</v>
      </c>
      <c r="G233" s="88">
        <v>1</v>
      </c>
      <c r="H233" s="89"/>
      <c r="I233" s="88">
        <v>2</v>
      </c>
      <c r="J233" s="89">
        <v>3</v>
      </c>
      <c r="K233" s="88"/>
      <c r="L233" s="89"/>
      <c r="M233" s="88"/>
      <c r="N233" s="89"/>
      <c r="O233" s="88"/>
      <c r="P233" s="89"/>
      <c r="Q233" s="88"/>
      <c r="R233" s="89">
        <v>1</v>
      </c>
      <c r="S233" s="88"/>
      <c r="T233" s="89"/>
      <c r="U233" s="88"/>
      <c r="V233" s="89">
        <f t="shared" si="11"/>
        <v>0</v>
      </c>
      <c r="W233" s="88"/>
      <c r="X233" s="89"/>
      <c r="Y233" s="88"/>
      <c r="Z233" s="89"/>
      <c r="AA233" s="88"/>
      <c r="AB233" s="89"/>
      <c r="AC233" s="88"/>
      <c r="AD233" s="89"/>
      <c r="AE233" s="88"/>
      <c r="AF233" s="89"/>
      <c r="AG233" s="88"/>
      <c r="AH233" s="89"/>
      <c r="AI233" s="88"/>
      <c r="AJ233" s="89"/>
      <c r="AK233" s="88"/>
      <c r="AL233" s="89"/>
      <c r="AM233" s="88"/>
      <c r="AN233" s="89"/>
      <c r="AO233" s="88"/>
      <c r="AP233" s="89"/>
      <c r="AQ233" s="88"/>
      <c r="AR233" s="89">
        <v>1</v>
      </c>
      <c r="AS233" s="88"/>
      <c r="AT233" s="89"/>
      <c r="AU233" s="88"/>
      <c r="AV233" s="84" t="s">
        <v>510</v>
      </c>
      <c r="AW233" s="85" t="s">
        <v>698</v>
      </c>
      <c r="AX233" s="32"/>
      <c r="AY233" s="32"/>
      <c r="AZ233" s="32"/>
      <c r="BA233" s="32"/>
      <c r="BB233" s="32"/>
    </row>
    <row r="234" spans="1:54" x14ac:dyDescent="0.2">
      <c r="A234" s="94" t="s">
        <v>510</v>
      </c>
      <c r="B234" s="90" t="s">
        <v>699</v>
      </c>
      <c r="C234" s="91" t="s">
        <v>1284</v>
      </c>
      <c r="D234" s="92">
        <f t="shared" si="9"/>
        <v>13550</v>
      </c>
      <c r="E234" s="92" t="s">
        <v>1064</v>
      </c>
      <c r="F234" s="96">
        <f t="shared" si="10"/>
        <v>8</v>
      </c>
      <c r="G234" s="93">
        <v>1</v>
      </c>
      <c r="H234" s="93"/>
      <c r="I234" s="93">
        <v>2</v>
      </c>
      <c r="J234" s="93">
        <v>3</v>
      </c>
      <c r="K234" s="93"/>
      <c r="L234" s="93"/>
      <c r="M234" s="93"/>
      <c r="N234" s="93"/>
      <c r="O234" s="93"/>
      <c r="P234" s="93"/>
      <c r="Q234" s="93"/>
      <c r="R234" s="93">
        <v>1</v>
      </c>
      <c r="S234" s="93"/>
      <c r="T234" s="93"/>
      <c r="U234" s="93"/>
      <c r="V234" s="93">
        <f t="shared" si="11"/>
        <v>0</v>
      </c>
      <c r="W234" s="93"/>
      <c r="X234" s="93"/>
      <c r="Y234" s="93"/>
      <c r="Z234" s="93"/>
      <c r="AA234" s="93"/>
      <c r="AB234" s="93"/>
      <c r="AC234" s="93"/>
      <c r="AD234" s="93"/>
      <c r="AE234" s="93"/>
      <c r="AF234" s="93"/>
      <c r="AG234" s="93"/>
      <c r="AH234" s="93"/>
      <c r="AI234" s="93"/>
      <c r="AJ234" s="93"/>
      <c r="AK234" s="93"/>
      <c r="AL234" s="93"/>
      <c r="AM234" s="93">
        <v>1</v>
      </c>
      <c r="AN234" s="93"/>
      <c r="AO234" s="93"/>
      <c r="AP234" s="93"/>
      <c r="AQ234" s="93"/>
      <c r="AR234" s="93"/>
      <c r="AS234" s="93"/>
      <c r="AT234" s="93"/>
      <c r="AU234" s="93"/>
      <c r="AV234" s="94" t="s">
        <v>510</v>
      </c>
      <c r="AW234" s="90" t="s">
        <v>699</v>
      </c>
      <c r="AX234" s="32"/>
      <c r="AY234" s="32"/>
      <c r="AZ234" s="32"/>
      <c r="BA234" s="32"/>
      <c r="BB234" s="32"/>
    </row>
    <row r="235" spans="1:54" x14ac:dyDescent="0.2">
      <c r="A235" s="84" t="s">
        <v>510</v>
      </c>
      <c r="B235" s="85" t="s">
        <v>700</v>
      </c>
      <c r="C235" s="86" t="s">
        <v>1285</v>
      </c>
      <c r="D235" s="87">
        <f t="shared" si="9"/>
        <v>13750</v>
      </c>
      <c r="E235" s="87" t="s">
        <v>1064</v>
      </c>
      <c r="F235" s="95">
        <f t="shared" si="10"/>
        <v>8</v>
      </c>
      <c r="G235" s="88">
        <v>1</v>
      </c>
      <c r="H235" s="89"/>
      <c r="I235" s="88">
        <v>2</v>
      </c>
      <c r="J235" s="89">
        <v>3</v>
      </c>
      <c r="K235" s="88"/>
      <c r="L235" s="89"/>
      <c r="M235" s="88"/>
      <c r="N235" s="89"/>
      <c r="O235" s="88"/>
      <c r="P235" s="89"/>
      <c r="Q235" s="88"/>
      <c r="R235" s="89">
        <v>1</v>
      </c>
      <c r="S235" s="88"/>
      <c r="T235" s="89"/>
      <c r="U235" s="88"/>
      <c r="V235" s="89">
        <f t="shared" si="11"/>
        <v>0</v>
      </c>
      <c r="W235" s="88"/>
      <c r="X235" s="89"/>
      <c r="Y235" s="88"/>
      <c r="Z235" s="89"/>
      <c r="AA235" s="88"/>
      <c r="AB235" s="89"/>
      <c r="AC235" s="88"/>
      <c r="AD235" s="89"/>
      <c r="AE235" s="88"/>
      <c r="AF235" s="89"/>
      <c r="AG235" s="88"/>
      <c r="AH235" s="89"/>
      <c r="AI235" s="88"/>
      <c r="AJ235" s="89">
        <v>1</v>
      </c>
      <c r="AK235" s="88"/>
      <c r="AL235" s="89"/>
      <c r="AM235" s="88"/>
      <c r="AN235" s="89"/>
      <c r="AO235" s="88"/>
      <c r="AP235" s="89"/>
      <c r="AQ235" s="88"/>
      <c r="AR235" s="89"/>
      <c r="AS235" s="88"/>
      <c r="AT235" s="89"/>
      <c r="AU235" s="88"/>
      <c r="AV235" s="84" t="s">
        <v>510</v>
      </c>
      <c r="AW235" s="85" t="s">
        <v>700</v>
      </c>
      <c r="AX235" s="32"/>
      <c r="AY235" s="32"/>
      <c r="AZ235" s="32"/>
      <c r="BA235" s="32"/>
      <c r="BB235" s="32"/>
    </row>
    <row r="236" spans="1:54" x14ac:dyDescent="0.2">
      <c r="A236" s="94" t="s">
        <v>510</v>
      </c>
      <c r="B236" s="90" t="s">
        <v>701</v>
      </c>
      <c r="C236" s="91" t="s">
        <v>1286</v>
      </c>
      <c r="D236" s="92">
        <f t="shared" si="9"/>
        <v>12758</v>
      </c>
      <c r="E236" s="92" t="s">
        <v>1064</v>
      </c>
      <c r="F236" s="96">
        <f t="shared" si="10"/>
        <v>12</v>
      </c>
      <c r="G236" s="93">
        <v>1</v>
      </c>
      <c r="H236" s="93"/>
      <c r="I236" s="93">
        <v>1</v>
      </c>
      <c r="J236" s="93">
        <v>3</v>
      </c>
      <c r="K236" s="93">
        <v>1</v>
      </c>
      <c r="L236" s="93"/>
      <c r="M236" s="93"/>
      <c r="N236" s="93"/>
      <c r="O236" s="93"/>
      <c r="P236" s="93">
        <v>2</v>
      </c>
      <c r="Q236" s="93"/>
      <c r="R236" s="93"/>
      <c r="S236" s="93"/>
      <c r="T236" s="93"/>
      <c r="U236" s="93">
        <v>2</v>
      </c>
      <c r="V236" s="93">
        <f t="shared" si="11"/>
        <v>2</v>
      </c>
      <c r="W236" s="93"/>
      <c r="X236" s="93"/>
      <c r="Y236" s="93"/>
      <c r="Z236" s="93"/>
      <c r="AA236" s="93"/>
      <c r="AB236" s="93"/>
      <c r="AC236" s="93"/>
      <c r="AD236" s="93"/>
      <c r="AE236" s="93"/>
      <c r="AF236" s="93"/>
      <c r="AG236" s="93"/>
      <c r="AH236" s="93"/>
      <c r="AI236" s="93"/>
      <c r="AJ236" s="93"/>
      <c r="AK236" s="93"/>
      <c r="AL236" s="93"/>
      <c r="AM236" s="93"/>
      <c r="AN236" s="93"/>
      <c r="AO236" s="93"/>
      <c r="AP236" s="93"/>
      <c r="AQ236" s="93"/>
      <c r="AR236" s="93"/>
      <c r="AS236" s="93"/>
      <c r="AT236" s="93"/>
      <c r="AU236" s="93"/>
      <c r="AV236" s="94" t="s">
        <v>510</v>
      </c>
      <c r="AW236" s="90" t="s">
        <v>701</v>
      </c>
      <c r="AX236" s="32"/>
      <c r="AY236" s="32"/>
      <c r="AZ236" s="32"/>
      <c r="BA236" s="32"/>
      <c r="BB236" s="32"/>
    </row>
    <row r="237" spans="1:54" x14ac:dyDescent="0.2">
      <c r="A237" s="84" t="s">
        <v>510</v>
      </c>
      <c r="B237" s="85" t="s">
        <v>702</v>
      </c>
      <c r="C237" s="86" t="s">
        <v>1287</v>
      </c>
      <c r="D237" s="87">
        <f t="shared" si="9"/>
        <v>9900</v>
      </c>
      <c r="E237" s="87" t="s">
        <v>1064</v>
      </c>
      <c r="F237" s="95">
        <f t="shared" si="10"/>
        <v>9</v>
      </c>
      <c r="G237" s="88"/>
      <c r="H237" s="89"/>
      <c r="I237" s="88"/>
      <c r="J237" s="89">
        <v>4</v>
      </c>
      <c r="K237" s="88">
        <v>1</v>
      </c>
      <c r="L237" s="89">
        <v>1</v>
      </c>
      <c r="M237" s="88"/>
      <c r="N237" s="89"/>
      <c r="O237" s="88"/>
      <c r="P237" s="89"/>
      <c r="Q237" s="88"/>
      <c r="R237" s="89">
        <v>1</v>
      </c>
      <c r="S237" s="88"/>
      <c r="T237" s="89"/>
      <c r="U237" s="88">
        <v>2</v>
      </c>
      <c r="V237" s="89">
        <f t="shared" si="11"/>
        <v>0</v>
      </c>
      <c r="W237" s="88"/>
      <c r="X237" s="89"/>
      <c r="Y237" s="88"/>
      <c r="Z237" s="89"/>
      <c r="AA237" s="88"/>
      <c r="AB237" s="89"/>
      <c r="AC237" s="88"/>
      <c r="AD237" s="89"/>
      <c r="AE237" s="88"/>
      <c r="AF237" s="89"/>
      <c r="AG237" s="88"/>
      <c r="AH237" s="89"/>
      <c r="AI237" s="88"/>
      <c r="AJ237" s="89"/>
      <c r="AK237" s="88"/>
      <c r="AL237" s="89"/>
      <c r="AM237" s="88"/>
      <c r="AN237" s="89"/>
      <c r="AO237" s="88"/>
      <c r="AP237" s="89"/>
      <c r="AQ237" s="88"/>
      <c r="AR237" s="89"/>
      <c r="AS237" s="88"/>
      <c r="AT237" s="89"/>
      <c r="AU237" s="88"/>
      <c r="AV237" s="84" t="s">
        <v>510</v>
      </c>
      <c r="AW237" s="85" t="s">
        <v>702</v>
      </c>
      <c r="AX237" s="32"/>
      <c r="AY237" s="32"/>
      <c r="AZ237" s="32"/>
      <c r="BA237" s="32"/>
      <c r="BB237" s="32"/>
    </row>
    <row r="238" spans="1:54" x14ac:dyDescent="0.2">
      <c r="A238" s="94" t="s">
        <v>510</v>
      </c>
      <c r="B238" s="90" t="s">
        <v>703</v>
      </c>
      <c r="C238" s="91" t="s">
        <v>1288</v>
      </c>
      <c r="D238" s="92">
        <f t="shared" si="9"/>
        <v>13538</v>
      </c>
      <c r="E238" s="92" t="s">
        <v>1064</v>
      </c>
      <c r="F238" s="96">
        <f t="shared" si="10"/>
        <v>14</v>
      </c>
      <c r="G238" s="93">
        <v>1</v>
      </c>
      <c r="H238" s="93"/>
      <c r="I238" s="93">
        <v>1</v>
      </c>
      <c r="J238" s="93">
        <v>3</v>
      </c>
      <c r="K238" s="93">
        <v>1</v>
      </c>
      <c r="L238" s="93"/>
      <c r="M238" s="93"/>
      <c r="N238" s="93"/>
      <c r="O238" s="93"/>
      <c r="P238" s="93">
        <v>2</v>
      </c>
      <c r="Q238" s="93"/>
      <c r="R238" s="93"/>
      <c r="S238" s="93"/>
      <c r="T238" s="93"/>
      <c r="U238" s="93">
        <v>2</v>
      </c>
      <c r="V238" s="93">
        <f t="shared" si="11"/>
        <v>2</v>
      </c>
      <c r="W238" s="93"/>
      <c r="X238" s="93"/>
      <c r="Y238" s="93"/>
      <c r="Z238" s="93"/>
      <c r="AA238" s="93"/>
      <c r="AB238" s="93"/>
      <c r="AC238" s="93"/>
      <c r="AD238" s="93">
        <v>2</v>
      </c>
      <c r="AE238" s="93"/>
      <c r="AF238" s="93"/>
      <c r="AG238" s="93"/>
      <c r="AH238" s="93"/>
      <c r="AI238" s="93"/>
      <c r="AJ238" s="93"/>
      <c r="AK238" s="93"/>
      <c r="AL238" s="93"/>
      <c r="AM238" s="93"/>
      <c r="AN238" s="93"/>
      <c r="AO238" s="93"/>
      <c r="AP238" s="93"/>
      <c r="AQ238" s="93"/>
      <c r="AR238" s="93"/>
      <c r="AS238" s="93"/>
      <c r="AT238" s="93"/>
      <c r="AU238" s="93"/>
      <c r="AV238" s="94" t="s">
        <v>510</v>
      </c>
      <c r="AW238" s="90" t="s">
        <v>703</v>
      </c>
      <c r="AX238" s="32"/>
      <c r="AY238" s="32"/>
      <c r="AZ238" s="32"/>
      <c r="BA238" s="32"/>
      <c r="BB238" s="32"/>
    </row>
    <row r="239" spans="1:54" x14ac:dyDescent="0.2">
      <c r="A239" s="84" t="s">
        <v>510</v>
      </c>
      <c r="B239" s="85" t="s">
        <v>704</v>
      </c>
      <c r="C239" s="86" t="s">
        <v>1289</v>
      </c>
      <c r="D239" s="87">
        <f t="shared" si="9"/>
        <v>13558</v>
      </c>
      <c r="E239" s="87" t="s">
        <v>1064</v>
      </c>
      <c r="F239" s="95">
        <f t="shared" si="10"/>
        <v>14</v>
      </c>
      <c r="G239" s="88">
        <v>1</v>
      </c>
      <c r="H239" s="89"/>
      <c r="I239" s="88">
        <v>1</v>
      </c>
      <c r="J239" s="89">
        <v>3</v>
      </c>
      <c r="K239" s="88">
        <v>1</v>
      </c>
      <c r="L239" s="89"/>
      <c r="M239" s="88"/>
      <c r="N239" s="89"/>
      <c r="O239" s="88"/>
      <c r="P239" s="89">
        <v>2</v>
      </c>
      <c r="Q239" s="88"/>
      <c r="R239" s="89"/>
      <c r="S239" s="88"/>
      <c r="T239" s="89"/>
      <c r="U239" s="88">
        <v>2</v>
      </c>
      <c r="V239" s="89">
        <f t="shared" si="11"/>
        <v>2</v>
      </c>
      <c r="W239" s="88"/>
      <c r="X239" s="89"/>
      <c r="Y239" s="88"/>
      <c r="Z239" s="89">
        <v>2</v>
      </c>
      <c r="AA239" s="88"/>
      <c r="AB239" s="89"/>
      <c r="AC239" s="88"/>
      <c r="AD239" s="89"/>
      <c r="AE239" s="88"/>
      <c r="AF239" s="89"/>
      <c r="AG239" s="88"/>
      <c r="AH239" s="89"/>
      <c r="AI239" s="88"/>
      <c r="AJ239" s="89"/>
      <c r="AK239" s="88"/>
      <c r="AL239" s="89"/>
      <c r="AM239" s="88"/>
      <c r="AN239" s="89"/>
      <c r="AO239" s="88"/>
      <c r="AP239" s="89"/>
      <c r="AQ239" s="88"/>
      <c r="AR239" s="89"/>
      <c r="AS239" s="88"/>
      <c r="AT239" s="89"/>
      <c r="AU239" s="88"/>
      <c r="AV239" s="84" t="s">
        <v>510</v>
      </c>
      <c r="AW239" s="85" t="s">
        <v>704</v>
      </c>
      <c r="AX239" s="32"/>
      <c r="AY239" s="32"/>
      <c r="AZ239" s="32"/>
      <c r="BA239" s="32"/>
      <c r="BB239" s="32"/>
    </row>
    <row r="240" spans="1:54" x14ac:dyDescent="0.2">
      <c r="A240" s="94" t="s">
        <v>510</v>
      </c>
      <c r="B240" s="90" t="s">
        <v>705</v>
      </c>
      <c r="C240" s="91" t="s">
        <v>1290</v>
      </c>
      <c r="D240" s="92">
        <f t="shared" si="9"/>
        <v>14600</v>
      </c>
      <c r="E240" s="92" t="s">
        <v>1064</v>
      </c>
      <c r="F240" s="96">
        <f t="shared" si="10"/>
        <v>10</v>
      </c>
      <c r="G240" s="93">
        <v>1</v>
      </c>
      <c r="H240" s="93"/>
      <c r="I240" s="93">
        <v>1</v>
      </c>
      <c r="J240" s="93">
        <v>3</v>
      </c>
      <c r="K240" s="93">
        <v>1</v>
      </c>
      <c r="L240" s="93"/>
      <c r="M240" s="93"/>
      <c r="N240" s="93"/>
      <c r="O240" s="93"/>
      <c r="P240" s="93">
        <v>2</v>
      </c>
      <c r="Q240" s="93"/>
      <c r="R240" s="93"/>
      <c r="S240" s="93"/>
      <c r="T240" s="93"/>
      <c r="U240" s="93"/>
      <c r="V240" s="93">
        <f t="shared" si="11"/>
        <v>0</v>
      </c>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v>2</v>
      </c>
      <c r="AU240" s="93"/>
      <c r="AV240" s="94" t="s">
        <v>510</v>
      </c>
      <c r="AW240" s="90" t="s">
        <v>705</v>
      </c>
      <c r="AX240" s="32"/>
      <c r="AY240" s="32"/>
      <c r="AZ240" s="32"/>
      <c r="BA240" s="32"/>
      <c r="BB240" s="32"/>
    </row>
    <row r="241" spans="1:54" x14ac:dyDescent="0.2">
      <c r="A241" s="84" t="s">
        <v>510</v>
      </c>
      <c r="B241" s="85" t="s">
        <v>706</v>
      </c>
      <c r="C241" s="86" t="s">
        <v>1291</v>
      </c>
      <c r="D241" s="87">
        <f t="shared" si="9"/>
        <v>14600</v>
      </c>
      <c r="E241" s="87" t="s">
        <v>1064</v>
      </c>
      <c r="F241" s="95">
        <f t="shared" si="10"/>
        <v>10</v>
      </c>
      <c r="G241" s="88">
        <v>1</v>
      </c>
      <c r="H241" s="89"/>
      <c r="I241" s="88">
        <v>1</v>
      </c>
      <c r="J241" s="89">
        <v>3</v>
      </c>
      <c r="K241" s="88">
        <v>1</v>
      </c>
      <c r="L241" s="89"/>
      <c r="M241" s="88"/>
      <c r="N241" s="89"/>
      <c r="O241" s="88"/>
      <c r="P241" s="89">
        <v>2</v>
      </c>
      <c r="Q241" s="88"/>
      <c r="R241" s="89"/>
      <c r="S241" s="88"/>
      <c r="T241" s="89"/>
      <c r="U241" s="88"/>
      <c r="V241" s="89">
        <f t="shared" si="11"/>
        <v>0</v>
      </c>
      <c r="W241" s="88"/>
      <c r="X241" s="89"/>
      <c r="Y241" s="88"/>
      <c r="Z241" s="89"/>
      <c r="AA241" s="88"/>
      <c r="AB241" s="89"/>
      <c r="AC241" s="88"/>
      <c r="AD241" s="89"/>
      <c r="AE241" s="88"/>
      <c r="AF241" s="89"/>
      <c r="AG241" s="88"/>
      <c r="AH241" s="89"/>
      <c r="AI241" s="88"/>
      <c r="AJ241" s="89"/>
      <c r="AK241" s="88"/>
      <c r="AL241" s="89"/>
      <c r="AM241" s="88"/>
      <c r="AN241" s="89"/>
      <c r="AO241" s="88"/>
      <c r="AP241" s="89">
        <v>2</v>
      </c>
      <c r="AQ241" s="88"/>
      <c r="AR241" s="89"/>
      <c r="AS241" s="88"/>
      <c r="AT241" s="89"/>
      <c r="AU241" s="88"/>
      <c r="AV241" s="84" t="s">
        <v>510</v>
      </c>
      <c r="AW241" s="85" t="s">
        <v>706</v>
      </c>
      <c r="AX241" s="32"/>
      <c r="AY241" s="32"/>
      <c r="AZ241" s="32"/>
      <c r="BA241" s="32"/>
      <c r="BB241" s="32"/>
    </row>
    <row r="242" spans="1:54" x14ac:dyDescent="0.2">
      <c r="A242" s="94" t="s">
        <v>510</v>
      </c>
      <c r="B242" s="90" t="s">
        <v>707</v>
      </c>
      <c r="C242" s="91" t="s">
        <v>1292</v>
      </c>
      <c r="D242" s="92">
        <f t="shared" si="9"/>
        <v>15340</v>
      </c>
      <c r="E242" s="92" t="s">
        <v>1064</v>
      </c>
      <c r="F242" s="96">
        <f t="shared" si="10"/>
        <v>10</v>
      </c>
      <c r="G242" s="93">
        <v>1</v>
      </c>
      <c r="H242" s="93"/>
      <c r="I242" s="93">
        <v>1</v>
      </c>
      <c r="J242" s="93">
        <v>3</v>
      </c>
      <c r="K242" s="93">
        <v>1</v>
      </c>
      <c r="L242" s="93"/>
      <c r="M242" s="93"/>
      <c r="N242" s="93"/>
      <c r="O242" s="93"/>
      <c r="P242" s="93">
        <v>2</v>
      </c>
      <c r="Q242" s="93"/>
      <c r="R242" s="93"/>
      <c r="S242" s="93"/>
      <c r="T242" s="93"/>
      <c r="U242" s="93"/>
      <c r="V242" s="93">
        <f t="shared" si="11"/>
        <v>0</v>
      </c>
      <c r="W242" s="93"/>
      <c r="X242" s="93"/>
      <c r="Y242" s="93"/>
      <c r="Z242" s="93"/>
      <c r="AA242" s="93"/>
      <c r="AB242" s="93"/>
      <c r="AC242" s="93"/>
      <c r="AD242" s="93"/>
      <c r="AE242" s="93"/>
      <c r="AF242" s="93"/>
      <c r="AG242" s="93"/>
      <c r="AH242" s="93"/>
      <c r="AI242" s="93"/>
      <c r="AJ242" s="93"/>
      <c r="AK242" s="93"/>
      <c r="AL242" s="93">
        <v>2</v>
      </c>
      <c r="AM242" s="93"/>
      <c r="AN242" s="93"/>
      <c r="AO242" s="93"/>
      <c r="AP242" s="93"/>
      <c r="AQ242" s="93"/>
      <c r="AR242" s="93"/>
      <c r="AS242" s="93"/>
      <c r="AT242" s="93"/>
      <c r="AU242" s="93"/>
      <c r="AV242" s="94" t="s">
        <v>510</v>
      </c>
      <c r="AW242" s="90" t="s">
        <v>707</v>
      </c>
      <c r="AX242" s="32"/>
      <c r="AY242" s="32"/>
      <c r="AZ242" s="32"/>
      <c r="BA242" s="32"/>
      <c r="BB242" s="32"/>
    </row>
    <row r="243" spans="1:54" x14ac:dyDescent="0.2">
      <c r="A243" s="84" t="s">
        <v>510</v>
      </c>
      <c r="B243" s="85" t="s">
        <v>708</v>
      </c>
      <c r="C243" s="86" t="s">
        <v>1293</v>
      </c>
      <c r="D243" s="87">
        <f t="shared" si="9"/>
        <v>15600</v>
      </c>
      <c r="E243" s="87" t="s">
        <v>1064</v>
      </c>
      <c r="F243" s="95">
        <f t="shared" si="10"/>
        <v>10</v>
      </c>
      <c r="G243" s="88">
        <v>1</v>
      </c>
      <c r="H243" s="89"/>
      <c r="I243" s="88">
        <v>1</v>
      </c>
      <c r="J243" s="89">
        <v>3</v>
      </c>
      <c r="K243" s="88">
        <v>1</v>
      </c>
      <c r="L243" s="89"/>
      <c r="M243" s="88"/>
      <c r="N243" s="89"/>
      <c r="O243" s="88"/>
      <c r="P243" s="89">
        <v>2</v>
      </c>
      <c r="Q243" s="88"/>
      <c r="R243" s="89"/>
      <c r="S243" s="88"/>
      <c r="T243" s="89"/>
      <c r="U243" s="88"/>
      <c r="V243" s="89">
        <f t="shared" si="11"/>
        <v>0</v>
      </c>
      <c r="W243" s="88"/>
      <c r="X243" s="89"/>
      <c r="Y243" s="88"/>
      <c r="Z243" s="89"/>
      <c r="AA243" s="88"/>
      <c r="AB243" s="89"/>
      <c r="AC243" s="88"/>
      <c r="AD243" s="89"/>
      <c r="AE243" s="88"/>
      <c r="AF243" s="89"/>
      <c r="AG243" s="88"/>
      <c r="AH243" s="89">
        <v>2</v>
      </c>
      <c r="AI243" s="88"/>
      <c r="AJ243" s="89"/>
      <c r="AK243" s="88"/>
      <c r="AL243" s="89"/>
      <c r="AM243" s="88"/>
      <c r="AN243" s="89"/>
      <c r="AO243" s="88"/>
      <c r="AP243" s="89"/>
      <c r="AQ243" s="88"/>
      <c r="AR243" s="89"/>
      <c r="AS243" s="88"/>
      <c r="AT243" s="89"/>
      <c r="AU243" s="88"/>
      <c r="AV243" s="84" t="s">
        <v>510</v>
      </c>
      <c r="AW243" s="85" t="s">
        <v>708</v>
      </c>
      <c r="AX243" s="32"/>
      <c r="AY243" s="32"/>
      <c r="AZ243" s="32"/>
      <c r="BA243" s="32"/>
      <c r="BB243" s="32"/>
    </row>
    <row r="244" spans="1:54" x14ac:dyDescent="0.2">
      <c r="A244" s="94" t="s">
        <v>510</v>
      </c>
      <c r="B244" s="90" t="s">
        <v>709</v>
      </c>
      <c r="C244" s="91" t="s">
        <v>1294</v>
      </c>
      <c r="D244" s="92">
        <f t="shared" si="9"/>
        <v>12150</v>
      </c>
      <c r="E244" s="92" t="s">
        <v>1064</v>
      </c>
      <c r="F244" s="96">
        <f t="shared" si="10"/>
        <v>9</v>
      </c>
      <c r="G244" s="93">
        <v>1</v>
      </c>
      <c r="H244" s="93"/>
      <c r="I244" s="93">
        <v>1</v>
      </c>
      <c r="J244" s="93">
        <v>4</v>
      </c>
      <c r="K244" s="93"/>
      <c r="L244" s="93"/>
      <c r="M244" s="93"/>
      <c r="N244" s="93"/>
      <c r="O244" s="93"/>
      <c r="P244" s="93"/>
      <c r="Q244" s="93"/>
      <c r="R244" s="93">
        <v>1</v>
      </c>
      <c r="S244" s="93"/>
      <c r="T244" s="93"/>
      <c r="U244" s="93">
        <v>2</v>
      </c>
      <c r="V244" s="93">
        <f t="shared" si="11"/>
        <v>0</v>
      </c>
      <c r="W244" s="93"/>
      <c r="X244" s="93"/>
      <c r="Y244" s="93"/>
      <c r="Z244" s="93"/>
      <c r="AA244" s="93"/>
      <c r="AB244" s="93"/>
      <c r="AC244" s="93"/>
      <c r="AD244" s="93"/>
      <c r="AE244" s="93"/>
      <c r="AF244" s="93"/>
      <c r="AG244" s="93"/>
      <c r="AH244" s="93"/>
      <c r="AI244" s="93"/>
      <c r="AJ244" s="93"/>
      <c r="AK244" s="93"/>
      <c r="AL244" s="93"/>
      <c r="AM244" s="93"/>
      <c r="AN244" s="93"/>
      <c r="AO244" s="93"/>
      <c r="AP244" s="93"/>
      <c r="AQ244" s="93"/>
      <c r="AR244" s="93"/>
      <c r="AS244" s="93"/>
      <c r="AT244" s="93"/>
      <c r="AU244" s="93"/>
      <c r="AV244" s="94" t="s">
        <v>510</v>
      </c>
      <c r="AW244" s="90" t="s">
        <v>709</v>
      </c>
      <c r="AX244" s="32"/>
      <c r="AY244" s="32"/>
      <c r="AZ244" s="32"/>
      <c r="BA244" s="32"/>
      <c r="BB244" s="32"/>
    </row>
    <row r="245" spans="1:54" x14ac:dyDescent="0.2">
      <c r="A245" s="84" t="s">
        <v>510</v>
      </c>
      <c r="B245" s="85" t="s">
        <v>710</v>
      </c>
      <c r="C245" s="86" t="s">
        <v>1295</v>
      </c>
      <c r="D245" s="87">
        <f t="shared" si="9"/>
        <v>12590</v>
      </c>
      <c r="E245" s="87" t="s">
        <v>1064</v>
      </c>
      <c r="F245" s="95">
        <f t="shared" si="10"/>
        <v>10</v>
      </c>
      <c r="G245" s="88">
        <v>1</v>
      </c>
      <c r="H245" s="89"/>
      <c r="I245" s="88">
        <v>1</v>
      </c>
      <c r="J245" s="89">
        <v>4</v>
      </c>
      <c r="K245" s="88"/>
      <c r="L245" s="89"/>
      <c r="M245" s="88"/>
      <c r="N245" s="89"/>
      <c r="O245" s="88"/>
      <c r="P245" s="89"/>
      <c r="Q245" s="88"/>
      <c r="R245" s="89">
        <v>1</v>
      </c>
      <c r="S245" s="88"/>
      <c r="T245" s="89"/>
      <c r="U245" s="88">
        <v>2</v>
      </c>
      <c r="V245" s="89">
        <f t="shared" si="11"/>
        <v>0</v>
      </c>
      <c r="W245" s="88"/>
      <c r="X245" s="89"/>
      <c r="Y245" s="88"/>
      <c r="Z245" s="89"/>
      <c r="AA245" s="88"/>
      <c r="AB245" s="89"/>
      <c r="AC245" s="88"/>
      <c r="AD245" s="89"/>
      <c r="AE245" s="88">
        <v>1</v>
      </c>
      <c r="AF245" s="89"/>
      <c r="AG245" s="88"/>
      <c r="AH245" s="89"/>
      <c r="AI245" s="88"/>
      <c r="AJ245" s="89"/>
      <c r="AK245" s="88"/>
      <c r="AL245" s="89"/>
      <c r="AM245" s="88"/>
      <c r="AN245" s="89"/>
      <c r="AO245" s="88"/>
      <c r="AP245" s="89"/>
      <c r="AQ245" s="88"/>
      <c r="AR245" s="89"/>
      <c r="AS245" s="88"/>
      <c r="AT245" s="89"/>
      <c r="AU245" s="88"/>
      <c r="AV245" s="84" t="s">
        <v>510</v>
      </c>
      <c r="AW245" s="85" t="s">
        <v>710</v>
      </c>
      <c r="AX245" s="32"/>
      <c r="AY245" s="32"/>
      <c r="AZ245" s="32"/>
      <c r="BA245" s="32"/>
      <c r="BB245" s="32"/>
    </row>
    <row r="246" spans="1:54" x14ac:dyDescent="0.2">
      <c r="A246" s="94" t="s">
        <v>510</v>
      </c>
      <c r="B246" s="90" t="s">
        <v>711</v>
      </c>
      <c r="C246" s="91" t="s">
        <v>1296</v>
      </c>
      <c r="D246" s="92">
        <f t="shared" si="9"/>
        <v>12590</v>
      </c>
      <c r="E246" s="92" t="s">
        <v>1064</v>
      </c>
      <c r="F246" s="96">
        <f t="shared" si="10"/>
        <v>10</v>
      </c>
      <c r="G246" s="93">
        <v>1</v>
      </c>
      <c r="H246" s="93"/>
      <c r="I246" s="93">
        <v>1</v>
      </c>
      <c r="J246" s="93">
        <v>4</v>
      </c>
      <c r="K246" s="93"/>
      <c r="L246" s="93"/>
      <c r="M246" s="93"/>
      <c r="N246" s="93"/>
      <c r="O246" s="93"/>
      <c r="P246" s="93"/>
      <c r="Q246" s="93"/>
      <c r="R246" s="93">
        <v>1</v>
      </c>
      <c r="S246" s="93"/>
      <c r="T246" s="93"/>
      <c r="U246" s="93">
        <v>2</v>
      </c>
      <c r="V246" s="93">
        <f t="shared" si="11"/>
        <v>0</v>
      </c>
      <c r="W246" s="93"/>
      <c r="X246" s="93"/>
      <c r="Y246" s="93"/>
      <c r="Z246" s="93"/>
      <c r="AA246" s="93"/>
      <c r="AB246" s="93">
        <v>1</v>
      </c>
      <c r="AC246" s="93"/>
      <c r="AD246" s="93"/>
      <c r="AE246" s="93"/>
      <c r="AF246" s="93"/>
      <c r="AG246" s="93"/>
      <c r="AH246" s="93"/>
      <c r="AI246" s="93"/>
      <c r="AJ246" s="93"/>
      <c r="AK246" s="93"/>
      <c r="AL246" s="93"/>
      <c r="AM246" s="93"/>
      <c r="AN246" s="93"/>
      <c r="AO246" s="93"/>
      <c r="AP246" s="93"/>
      <c r="AQ246" s="93"/>
      <c r="AR246" s="93"/>
      <c r="AS246" s="93"/>
      <c r="AT246" s="93"/>
      <c r="AU246" s="93"/>
      <c r="AV246" s="94" t="s">
        <v>510</v>
      </c>
      <c r="AW246" s="90" t="s">
        <v>711</v>
      </c>
      <c r="AX246" s="32"/>
      <c r="AY246" s="32"/>
      <c r="AZ246" s="32"/>
      <c r="BA246" s="32"/>
      <c r="BB246" s="32"/>
    </row>
    <row r="247" spans="1:54" x14ac:dyDescent="0.2">
      <c r="A247" s="84" t="s">
        <v>510</v>
      </c>
      <c r="B247" s="85" t="s">
        <v>712</v>
      </c>
      <c r="C247" s="86" t="s">
        <v>1297</v>
      </c>
      <c r="D247" s="87">
        <f t="shared" si="9"/>
        <v>13250</v>
      </c>
      <c r="E247" s="87" t="s">
        <v>1064</v>
      </c>
      <c r="F247" s="95">
        <f t="shared" si="10"/>
        <v>8</v>
      </c>
      <c r="G247" s="88">
        <v>1</v>
      </c>
      <c r="H247" s="89"/>
      <c r="I247" s="88">
        <v>1</v>
      </c>
      <c r="J247" s="89">
        <v>4</v>
      </c>
      <c r="K247" s="88"/>
      <c r="L247" s="89"/>
      <c r="M247" s="88"/>
      <c r="N247" s="89"/>
      <c r="O247" s="88"/>
      <c r="P247" s="89"/>
      <c r="Q247" s="88"/>
      <c r="R247" s="89">
        <v>1</v>
      </c>
      <c r="S247" s="88"/>
      <c r="T247" s="89"/>
      <c r="U247" s="88"/>
      <c r="V247" s="89">
        <f t="shared" si="11"/>
        <v>0</v>
      </c>
      <c r="W247" s="88"/>
      <c r="X247" s="89"/>
      <c r="Y247" s="88"/>
      <c r="Z247" s="89"/>
      <c r="AA247" s="88"/>
      <c r="AB247" s="89"/>
      <c r="AC247" s="88"/>
      <c r="AD247" s="89"/>
      <c r="AE247" s="88"/>
      <c r="AF247" s="89"/>
      <c r="AG247" s="88"/>
      <c r="AH247" s="89"/>
      <c r="AI247" s="88"/>
      <c r="AJ247" s="89"/>
      <c r="AK247" s="88"/>
      <c r="AL247" s="89"/>
      <c r="AM247" s="88"/>
      <c r="AN247" s="89"/>
      <c r="AO247" s="88"/>
      <c r="AP247" s="89"/>
      <c r="AQ247" s="88"/>
      <c r="AR247" s="89"/>
      <c r="AS247" s="88"/>
      <c r="AT247" s="89"/>
      <c r="AU247" s="88">
        <v>1</v>
      </c>
      <c r="AV247" s="84" t="s">
        <v>510</v>
      </c>
      <c r="AW247" s="85" t="s">
        <v>712</v>
      </c>
      <c r="AX247" s="32"/>
      <c r="AY247" s="32"/>
      <c r="AZ247" s="32"/>
      <c r="BA247" s="32"/>
      <c r="BB247" s="32"/>
    </row>
    <row r="248" spans="1:54" x14ac:dyDescent="0.2">
      <c r="A248" s="94" t="s">
        <v>510</v>
      </c>
      <c r="B248" s="90" t="s">
        <v>713</v>
      </c>
      <c r="C248" s="91" t="s">
        <v>1298</v>
      </c>
      <c r="D248" s="92">
        <f t="shared" si="9"/>
        <v>13250</v>
      </c>
      <c r="E248" s="92" t="s">
        <v>1064</v>
      </c>
      <c r="F248" s="96">
        <f t="shared" si="10"/>
        <v>8</v>
      </c>
      <c r="G248" s="93">
        <v>1</v>
      </c>
      <c r="H248" s="93"/>
      <c r="I248" s="93">
        <v>1</v>
      </c>
      <c r="J248" s="93">
        <v>4</v>
      </c>
      <c r="K248" s="93"/>
      <c r="L248" s="93"/>
      <c r="M248" s="93"/>
      <c r="N248" s="93"/>
      <c r="O248" s="93"/>
      <c r="P248" s="93"/>
      <c r="Q248" s="93"/>
      <c r="R248" s="93">
        <v>1</v>
      </c>
      <c r="S248" s="93"/>
      <c r="T248" s="93"/>
      <c r="U248" s="93"/>
      <c r="V248" s="93">
        <f t="shared" si="11"/>
        <v>0</v>
      </c>
      <c r="W248" s="93"/>
      <c r="X248" s="93"/>
      <c r="Y248" s="93"/>
      <c r="Z248" s="93"/>
      <c r="AA248" s="93"/>
      <c r="AB248" s="93"/>
      <c r="AC248" s="93"/>
      <c r="AD248" s="93"/>
      <c r="AE248" s="93"/>
      <c r="AF248" s="93"/>
      <c r="AG248" s="93"/>
      <c r="AH248" s="93"/>
      <c r="AI248" s="93"/>
      <c r="AJ248" s="93"/>
      <c r="AK248" s="93"/>
      <c r="AL248" s="93"/>
      <c r="AM248" s="93"/>
      <c r="AN248" s="93"/>
      <c r="AO248" s="93"/>
      <c r="AP248" s="93"/>
      <c r="AQ248" s="93"/>
      <c r="AR248" s="93">
        <v>1</v>
      </c>
      <c r="AS248" s="93"/>
      <c r="AT248" s="93"/>
      <c r="AU248" s="93"/>
      <c r="AV248" s="94" t="s">
        <v>510</v>
      </c>
      <c r="AW248" s="90" t="s">
        <v>713</v>
      </c>
      <c r="AX248" s="32"/>
      <c r="AY248" s="32"/>
      <c r="AZ248" s="32"/>
      <c r="BA248" s="32"/>
      <c r="BB248" s="32"/>
    </row>
    <row r="249" spans="1:54" x14ac:dyDescent="0.2">
      <c r="A249" s="84" t="s">
        <v>510</v>
      </c>
      <c r="B249" s="85" t="s">
        <v>714</v>
      </c>
      <c r="C249" s="86" t="s">
        <v>1299</v>
      </c>
      <c r="D249" s="87">
        <f t="shared" si="9"/>
        <v>13750</v>
      </c>
      <c r="E249" s="87" t="s">
        <v>1064</v>
      </c>
      <c r="F249" s="95">
        <f t="shared" si="10"/>
        <v>8</v>
      </c>
      <c r="G249" s="88">
        <v>1</v>
      </c>
      <c r="H249" s="89"/>
      <c r="I249" s="88">
        <v>1</v>
      </c>
      <c r="J249" s="89">
        <v>4</v>
      </c>
      <c r="K249" s="88"/>
      <c r="L249" s="89"/>
      <c r="M249" s="88"/>
      <c r="N249" s="89"/>
      <c r="O249" s="88"/>
      <c r="P249" s="89"/>
      <c r="Q249" s="88"/>
      <c r="R249" s="89">
        <v>1</v>
      </c>
      <c r="S249" s="88"/>
      <c r="T249" s="89"/>
      <c r="U249" s="88"/>
      <c r="V249" s="89">
        <f t="shared" si="11"/>
        <v>0</v>
      </c>
      <c r="W249" s="88"/>
      <c r="X249" s="89"/>
      <c r="Y249" s="88"/>
      <c r="Z249" s="89"/>
      <c r="AA249" s="88"/>
      <c r="AB249" s="89"/>
      <c r="AC249" s="88"/>
      <c r="AD249" s="89"/>
      <c r="AE249" s="88"/>
      <c r="AF249" s="89"/>
      <c r="AG249" s="88"/>
      <c r="AH249" s="89"/>
      <c r="AI249" s="88"/>
      <c r="AJ249" s="89"/>
      <c r="AK249" s="88"/>
      <c r="AL249" s="89"/>
      <c r="AM249" s="88">
        <v>1</v>
      </c>
      <c r="AN249" s="89"/>
      <c r="AO249" s="88"/>
      <c r="AP249" s="89"/>
      <c r="AQ249" s="88"/>
      <c r="AR249" s="89"/>
      <c r="AS249" s="88"/>
      <c r="AT249" s="89"/>
      <c r="AU249" s="88"/>
      <c r="AV249" s="84" t="s">
        <v>510</v>
      </c>
      <c r="AW249" s="85" t="s">
        <v>714</v>
      </c>
      <c r="AX249" s="32"/>
      <c r="AY249" s="32"/>
      <c r="AZ249" s="32"/>
      <c r="BA249" s="32"/>
      <c r="BB249" s="32"/>
    </row>
    <row r="250" spans="1:54" x14ac:dyDescent="0.2">
      <c r="A250" s="94" t="s">
        <v>510</v>
      </c>
      <c r="B250" s="90" t="s">
        <v>715</v>
      </c>
      <c r="C250" s="91" t="s">
        <v>474</v>
      </c>
      <c r="D250" s="92">
        <f t="shared" si="9"/>
        <v>13950</v>
      </c>
      <c r="E250" s="92" t="s">
        <v>1064</v>
      </c>
      <c r="F250" s="96">
        <f t="shared" si="10"/>
        <v>8</v>
      </c>
      <c r="G250" s="93">
        <v>1</v>
      </c>
      <c r="H250" s="93"/>
      <c r="I250" s="93">
        <v>1</v>
      </c>
      <c r="J250" s="93">
        <v>4</v>
      </c>
      <c r="K250" s="93"/>
      <c r="L250" s="93"/>
      <c r="M250" s="93"/>
      <c r="N250" s="93"/>
      <c r="O250" s="93"/>
      <c r="P250" s="93"/>
      <c r="Q250" s="93"/>
      <c r="R250" s="93">
        <v>1</v>
      </c>
      <c r="S250" s="93"/>
      <c r="T250" s="93"/>
      <c r="U250" s="93"/>
      <c r="V250" s="93">
        <f t="shared" si="11"/>
        <v>0</v>
      </c>
      <c r="W250" s="93"/>
      <c r="X250" s="93"/>
      <c r="Y250" s="93"/>
      <c r="Z250" s="93"/>
      <c r="AA250" s="93"/>
      <c r="AB250" s="93"/>
      <c r="AC250" s="93"/>
      <c r="AD250" s="93"/>
      <c r="AE250" s="93"/>
      <c r="AF250" s="93"/>
      <c r="AG250" s="93"/>
      <c r="AH250" s="93"/>
      <c r="AI250" s="93"/>
      <c r="AJ250" s="93">
        <v>1</v>
      </c>
      <c r="AK250" s="93"/>
      <c r="AL250" s="93"/>
      <c r="AM250" s="93"/>
      <c r="AN250" s="93"/>
      <c r="AO250" s="93"/>
      <c r="AP250" s="93"/>
      <c r="AQ250" s="93"/>
      <c r="AR250" s="93"/>
      <c r="AS250" s="93"/>
      <c r="AT250" s="93"/>
      <c r="AU250" s="93"/>
      <c r="AV250" s="94" t="s">
        <v>510</v>
      </c>
      <c r="AW250" s="90" t="s">
        <v>715</v>
      </c>
      <c r="AX250" s="32"/>
      <c r="AY250" s="32"/>
      <c r="AZ250" s="32"/>
      <c r="BA250" s="32"/>
      <c r="BB250" s="32"/>
    </row>
    <row r="251" spans="1:54" x14ac:dyDescent="0.2">
      <c r="A251" s="84" t="s">
        <v>510</v>
      </c>
      <c r="B251" s="85" t="s">
        <v>716</v>
      </c>
      <c r="C251" s="86" t="s">
        <v>475</v>
      </c>
      <c r="D251" s="87">
        <f t="shared" si="9"/>
        <v>12958</v>
      </c>
      <c r="E251" s="87" t="s">
        <v>1064</v>
      </c>
      <c r="F251" s="95">
        <f t="shared" si="10"/>
        <v>12</v>
      </c>
      <c r="G251" s="88">
        <v>1</v>
      </c>
      <c r="H251" s="89"/>
      <c r="I251" s="88"/>
      <c r="J251" s="89">
        <v>4</v>
      </c>
      <c r="K251" s="88">
        <v>1</v>
      </c>
      <c r="L251" s="89"/>
      <c r="M251" s="88"/>
      <c r="N251" s="89"/>
      <c r="O251" s="88"/>
      <c r="P251" s="89">
        <v>2</v>
      </c>
      <c r="Q251" s="88"/>
      <c r="R251" s="89"/>
      <c r="S251" s="88"/>
      <c r="T251" s="89"/>
      <c r="U251" s="88">
        <v>2</v>
      </c>
      <c r="V251" s="89">
        <f t="shared" si="11"/>
        <v>2</v>
      </c>
      <c r="W251" s="88"/>
      <c r="X251" s="89"/>
      <c r="Y251" s="88"/>
      <c r="Z251" s="89"/>
      <c r="AA251" s="88"/>
      <c r="AB251" s="89"/>
      <c r="AC251" s="88"/>
      <c r="AD251" s="89"/>
      <c r="AE251" s="88"/>
      <c r="AF251" s="89"/>
      <c r="AG251" s="88"/>
      <c r="AH251" s="89"/>
      <c r="AI251" s="88"/>
      <c r="AJ251" s="89"/>
      <c r="AK251" s="88"/>
      <c r="AL251" s="89"/>
      <c r="AM251" s="88"/>
      <c r="AN251" s="89"/>
      <c r="AO251" s="88"/>
      <c r="AP251" s="89"/>
      <c r="AQ251" s="88"/>
      <c r="AR251" s="89"/>
      <c r="AS251" s="88"/>
      <c r="AT251" s="89"/>
      <c r="AU251" s="88"/>
      <c r="AV251" s="84" t="s">
        <v>510</v>
      </c>
      <c r="AW251" s="85" t="s">
        <v>716</v>
      </c>
      <c r="AX251" s="32"/>
      <c r="AY251" s="32"/>
      <c r="AZ251" s="32"/>
      <c r="BA251" s="32"/>
      <c r="BB251" s="32"/>
    </row>
    <row r="252" spans="1:54" x14ac:dyDescent="0.2">
      <c r="A252" s="94" t="s">
        <v>510</v>
      </c>
      <c r="B252" s="90" t="s">
        <v>717</v>
      </c>
      <c r="C252" s="91" t="s">
        <v>1260</v>
      </c>
      <c r="D252" s="92">
        <f t="shared" si="9"/>
        <v>10350</v>
      </c>
      <c r="E252" s="92" t="s">
        <v>1064</v>
      </c>
      <c r="F252" s="96">
        <f t="shared" si="10"/>
        <v>9</v>
      </c>
      <c r="G252" s="93"/>
      <c r="H252" s="93">
        <v>1</v>
      </c>
      <c r="I252" s="93">
        <v>1</v>
      </c>
      <c r="J252" s="93">
        <v>3</v>
      </c>
      <c r="K252" s="93">
        <v>1</v>
      </c>
      <c r="L252" s="93"/>
      <c r="M252" s="93"/>
      <c r="N252" s="93"/>
      <c r="O252" s="93"/>
      <c r="P252" s="93"/>
      <c r="Q252" s="93"/>
      <c r="R252" s="93">
        <v>1</v>
      </c>
      <c r="S252" s="93"/>
      <c r="T252" s="93"/>
      <c r="U252" s="93">
        <v>2</v>
      </c>
      <c r="V252" s="93">
        <f t="shared" si="11"/>
        <v>0</v>
      </c>
      <c r="W252" s="93"/>
      <c r="X252" s="93"/>
      <c r="Y252" s="93"/>
      <c r="Z252" s="93"/>
      <c r="AA252" s="93"/>
      <c r="AB252" s="93"/>
      <c r="AC252" s="93"/>
      <c r="AD252" s="93"/>
      <c r="AE252" s="93"/>
      <c r="AF252" s="93"/>
      <c r="AG252" s="93"/>
      <c r="AH252" s="93"/>
      <c r="AI252" s="93"/>
      <c r="AJ252" s="93"/>
      <c r="AK252" s="93"/>
      <c r="AL252" s="93"/>
      <c r="AM252" s="93"/>
      <c r="AN252" s="93"/>
      <c r="AO252" s="93"/>
      <c r="AP252" s="93"/>
      <c r="AQ252" s="93"/>
      <c r="AR252" s="93"/>
      <c r="AS252" s="93"/>
      <c r="AT252" s="93"/>
      <c r="AU252" s="93"/>
      <c r="AV252" s="94" t="s">
        <v>510</v>
      </c>
      <c r="AW252" s="90" t="s">
        <v>717</v>
      </c>
      <c r="AX252" s="32"/>
      <c r="AY252" s="32"/>
      <c r="AZ252" s="32"/>
      <c r="BA252" s="32"/>
      <c r="BB252" s="32"/>
    </row>
    <row r="253" spans="1:54" x14ac:dyDescent="0.2">
      <c r="A253" s="84" t="s">
        <v>510</v>
      </c>
      <c r="B253" s="85" t="s">
        <v>718</v>
      </c>
      <c r="C253" s="86" t="s">
        <v>1261</v>
      </c>
      <c r="D253" s="87">
        <f t="shared" si="9"/>
        <v>13738</v>
      </c>
      <c r="E253" s="87" t="s">
        <v>1064</v>
      </c>
      <c r="F253" s="95">
        <f t="shared" si="10"/>
        <v>14</v>
      </c>
      <c r="G253" s="88">
        <v>1</v>
      </c>
      <c r="H253" s="89"/>
      <c r="I253" s="88"/>
      <c r="J253" s="89">
        <v>4</v>
      </c>
      <c r="K253" s="88">
        <v>1</v>
      </c>
      <c r="L253" s="89"/>
      <c r="M253" s="88"/>
      <c r="N253" s="89"/>
      <c r="O253" s="88"/>
      <c r="P253" s="89">
        <v>2</v>
      </c>
      <c r="Q253" s="88"/>
      <c r="R253" s="89"/>
      <c r="S253" s="88"/>
      <c r="T253" s="89"/>
      <c r="U253" s="88">
        <v>2</v>
      </c>
      <c r="V253" s="89">
        <f t="shared" si="11"/>
        <v>2</v>
      </c>
      <c r="W253" s="88"/>
      <c r="X253" s="89"/>
      <c r="Y253" s="88"/>
      <c r="Z253" s="89"/>
      <c r="AA253" s="88"/>
      <c r="AB253" s="89"/>
      <c r="AC253" s="88"/>
      <c r="AD253" s="89">
        <v>2</v>
      </c>
      <c r="AE253" s="88"/>
      <c r="AF253" s="89"/>
      <c r="AG253" s="88"/>
      <c r="AH253" s="89"/>
      <c r="AI253" s="88"/>
      <c r="AJ253" s="89"/>
      <c r="AK253" s="88"/>
      <c r="AL253" s="89"/>
      <c r="AM253" s="88"/>
      <c r="AN253" s="89"/>
      <c r="AO253" s="88"/>
      <c r="AP253" s="89"/>
      <c r="AQ253" s="88"/>
      <c r="AR253" s="89"/>
      <c r="AS253" s="88"/>
      <c r="AT253" s="89"/>
      <c r="AU253" s="88"/>
      <c r="AV253" s="84" t="s">
        <v>510</v>
      </c>
      <c r="AW253" s="85" t="s">
        <v>718</v>
      </c>
      <c r="AX253" s="32"/>
      <c r="AY253" s="32"/>
      <c r="AZ253" s="32"/>
      <c r="BA253" s="32"/>
      <c r="BB253" s="32"/>
    </row>
    <row r="254" spans="1:54" x14ac:dyDescent="0.2">
      <c r="A254" s="94" t="s">
        <v>510</v>
      </c>
      <c r="B254" s="90" t="s">
        <v>719</v>
      </c>
      <c r="C254" s="91" t="s">
        <v>818</v>
      </c>
      <c r="D254" s="92">
        <f t="shared" si="9"/>
        <v>13758</v>
      </c>
      <c r="E254" s="92" t="s">
        <v>1064</v>
      </c>
      <c r="F254" s="96">
        <f t="shared" si="10"/>
        <v>14</v>
      </c>
      <c r="G254" s="93">
        <v>1</v>
      </c>
      <c r="H254" s="93"/>
      <c r="I254" s="93"/>
      <c r="J254" s="93">
        <v>4</v>
      </c>
      <c r="K254" s="93">
        <v>1</v>
      </c>
      <c r="L254" s="93"/>
      <c r="M254" s="93"/>
      <c r="N254" s="93"/>
      <c r="O254" s="93"/>
      <c r="P254" s="93">
        <v>2</v>
      </c>
      <c r="Q254" s="93"/>
      <c r="R254" s="93"/>
      <c r="S254" s="93"/>
      <c r="T254" s="93"/>
      <c r="U254" s="93">
        <v>2</v>
      </c>
      <c r="V254" s="93">
        <f t="shared" si="11"/>
        <v>2</v>
      </c>
      <c r="W254" s="93"/>
      <c r="X254" s="93"/>
      <c r="Y254" s="93"/>
      <c r="Z254" s="93">
        <v>2</v>
      </c>
      <c r="AA254" s="93"/>
      <c r="AB254" s="93"/>
      <c r="AC254" s="93"/>
      <c r="AD254" s="93"/>
      <c r="AE254" s="93"/>
      <c r="AF254" s="93"/>
      <c r="AG254" s="93"/>
      <c r="AH254" s="93"/>
      <c r="AI254" s="93"/>
      <c r="AJ254" s="93"/>
      <c r="AK254" s="93"/>
      <c r="AL254" s="93"/>
      <c r="AM254" s="93"/>
      <c r="AN254" s="93"/>
      <c r="AO254" s="93"/>
      <c r="AP254" s="93"/>
      <c r="AQ254" s="93"/>
      <c r="AR254" s="93"/>
      <c r="AS254" s="93"/>
      <c r="AT254" s="93"/>
      <c r="AU254" s="93"/>
      <c r="AV254" s="94" t="s">
        <v>510</v>
      </c>
      <c r="AW254" s="90" t="s">
        <v>719</v>
      </c>
      <c r="AX254" s="32"/>
      <c r="AY254" s="32"/>
      <c r="AZ254" s="32"/>
      <c r="BA254" s="32"/>
      <c r="BB254" s="32"/>
    </row>
    <row r="255" spans="1:54" x14ac:dyDescent="0.2">
      <c r="A255" s="84" t="s">
        <v>510</v>
      </c>
      <c r="B255" s="85" t="s">
        <v>720</v>
      </c>
      <c r="C255" s="86" t="s">
        <v>819</v>
      </c>
      <c r="D255" s="87">
        <f t="shared" si="9"/>
        <v>14800</v>
      </c>
      <c r="E255" s="87" t="s">
        <v>1064</v>
      </c>
      <c r="F255" s="95">
        <f t="shared" si="10"/>
        <v>10</v>
      </c>
      <c r="G255" s="88">
        <v>1</v>
      </c>
      <c r="H255" s="89"/>
      <c r="I255" s="88"/>
      <c r="J255" s="89">
        <v>4</v>
      </c>
      <c r="K255" s="88">
        <v>1</v>
      </c>
      <c r="L255" s="89"/>
      <c r="M255" s="88"/>
      <c r="N255" s="89"/>
      <c r="O255" s="88"/>
      <c r="P255" s="89">
        <v>2</v>
      </c>
      <c r="Q255" s="88"/>
      <c r="R255" s="89"/>
      <c r="S255" s="88"/>
      <c r="T255" s="89"/>
      <c r="U255" s="88"/>
      <c r="V255" s="89">
        <f t="shared" si="11"/>
        <v>0</v>
      </c>
      <c r="W255" s="88"/>
      <c r="X255" s="89"/>
      <c r="Y255" s="88"/>
      <c r="Z255" s="89"/>
      <c r="AA255" s="88"/>
      <c r="AB255" s="89"/>
      <c r="AC255" s="88"/>
      <c r="AD255" s="89"/>
      <c r="AE255" s="88"/>
      <c r="AF255" s="89"/>
      <c r="AG255" s="88"/>
      <c r="AH255" s="89"/>
      <c r="AI255" s="88"/>
      <c r="AJ255" s="89"/>
      <c r="AK255" s="88"/>
      <c r="AL255" s="89"/>
      <c r="AM255" s="88"/>
      <c r="AN255" s="89"/>
      <c r="AO255" s="88"/>
      <c r="AP255" s="89"/>
      <c r="AQ255" s="88"/>
      <c r="AR255" s="89"/>
      <c r="AS255" s="88"/>
      <c r="AT255" s="89">
        <v>2</v>
      </c>
      <c r="AU255" s="88"/>
      <c r="AV255" s="84" t="s">
        <v>510</v>
      </c>
      <c r="AW255" s="85" t="s">
        <v>720</v>
      </c>
      <c r="AX255" s="32"/>
      <c r="AY255" s="32"/>
      <c r="AZ255" s="32"/>
      <c r="BA255" s="32"/>
      <c r="BB255" s="32"/>
    </row>
    <row r="256" spans="1:54" x14ac:dyDescent="0.2">
      <c r="A256" s="94" t="s">
        <v>510</v>
      </c>
      <c r="B256" s="90" t="s">
        <v>721</v>
      </c>
      <c r="C256" s="91" t="s">
        <v>95</v>
      </c>
      <c r="D256" s="92">
        <f t="shared" si="9"/>
        <v>14800</v>
      </c>
      <c r="E256" s="92" t="s">
        <v>1064</v>
      </c>
      <c r="F256" s="96">
        <f t="shared" si="10"/>
        <v>10</v>
      </c>
      <c r="G256" s="93">
        <v>1</v>
      </c>
      <c r="H256" s="93"/>
      <c r="I256" s="93"/>
      <c r="J256" s="93">
        <v>4</v>
      </c>
      <c r="K256" s="93">
        <v>1</v>
      </c>
      <c r="L256" s="93"/>
      <c r="M256" s="93"/>
      <c r="N256" s="93"/>
      <c r="O256" s="93"/>
      <c r="P256" s="93">
        <v>2</v>
      </c>
      <c r="Q256" s="93"/>
      <c r="R256" s="93"/>
      <c r="S256" s="93"/>
      <c r="T256" s="93"/>
      <c r="U256" s="93"/>
      <c r="V256" s="93">
        <f t="shared" si="11"/>
        <v>0</v>
      </c>
      <c r="W256" s="93"/>
      <c r="X256" s="93"/>
      <c r="Y256" s="93"/>
      <c r="Z256" s="93"/>
      <c r="AA256" s="93"/>
      <c r="AB256" s="93"/>
      <c r="AC256" s="93"/>
      <c r="AD256" s="93"/>
      <c r="AE256" s="93"/>
      <c r="AF256" s="93"/>
      <c r="AG256" s="93"/>
      <c r="AH256" s="93"/>
      <c r="AI256" s="93"/>
      <c r="AJ256" s="93"/>
      <c r="AK256" s="93"/>
      <c r="AL256" s="93"/>
      <c r="AM256" s="93"/>
      <c r="AN256" s="93"/>
      <c r="AO256" s="93"/>
      <c r="AP256" s="93">
        <v>2</v>
      </c>
      <c r="AQ256" s="93"/>
      <c r="AR256" s="93"/>
      <c r="AS256" s="93"/>
      <c r="AT256" s="93"/>
      <c r="AU256" s="93"/>
      <c r="AV256" s="94" t="s">
        <v>510</v>
      </c>
      <c r="AW256" s="90" t="s">
        <v>721</v>
      </c>
      <c r="AX256" s="32"/>
      <c r="AY256" s="32"/>
      <c r="AZ256" s="32"/>
      <c r="BA256" s="32"/>
      <c r="BB256" s="32"/>
    </row>
    <row r="257" spans="1:54" x14ac:dyDescent="0.2">
      <c r="A257" s="84" t="s">
        <v>510</v>
      </c>
      <c r="B257" s="85" t="s">
        <v>722</v>
      </c>
      <c r="C257" s="86" t="s">
        <v>96</v>
      </c>
      <c r="D257" s="87">
        <f t="shared" si="9"/>
        <v>15540</v>
      </c>
      <c r="E257" s="87" t="s">
        <v>1064</v>
      </c>
      <c r="F257" s="95">
        <f t="shared" si="10"/>
        <v>10</v>
      </c>
      <c r="G257" s="88">
        <v>1</v>
      </c>
      <c r="H257" s="89"/>
      <c r="I257" s="88"/>
      <c r="J257" s="89">
        <v>4</v>
      </c>
      <c r="K257" s="88">
        <v>1</v>
      </c>
      <c r="L257" s="89"/>
      <c r="M257" s="88"/>
      <c r="N257" s="89"/>
      <c r="O257" s="88"/>
      <c r="P257" s="89">
        <v>2</v>
      </c>
      <c r="Q257" s="88"/>
      <c r="R257" s="89"/>
      <c r="S257" s="88"/>
      <c r="T257" s="89"/>
      <c r="U257" s="88"/>
      <c r="V257" s="89">
        <f t="shared" si="11"/>
        <v>0</v>
      </c>
      <c r="W257" s="88"/>
      <c r="X257" s="89"/>
      <c r="Y257" s="88"/>
      <c r="Z257" s="89"/>
      <c r="AA257" s="88"/>
      <c r="AB257" s="89"/>
      <c r="AC257" s="88"/>
      <c r="AD257" s="89"/>
      <c r="AE257" s="88"/>
      <c r="AF257" s="89"/>
      <c r="AG257" s="88"/>
      <c r="AH257" s="89"/>
      <c r="AI257" s="88"/>
      <c r="AJ257" s="89"/>
      <c r="AK257" s="88"/>
      <c r="AL257" s="89">
        <v>2</v>
      </c>
      <c r="AM257" s="88"/>
      <c r="AN257" s="89"/>
      <c r="AO257" s="88"/>
      <c r="AP257" s="89"/>
      <c r="AQ257" s="88"/>
      <c r="AR257" s="89"/>
      <c r="AS257" s="88"/>
      <c r="AT257" s="89"/>
      <c r="AU257" s="88"/>
      <c r="AV257" s="84" t="s">
        <v>510</v>
      </c>
      <c r="AW257" s="85" t="s">
        <v>722</v>
      </c>
      <c r="AX257" s="32"/>
      <c r="AY257" s="32"/>
      <c r="AZ257" s="32"/>
      <c r="BA257" s="32"/>
      <c r="BB257" s="32"/>
    </row>
    <row r="258" spans="1:54" x14ac:dyDescent="0.2">
      <c r="A258" s="94" t="s">
        <v>510</v>
      </c>
      <c r="B258" s="90" t="s">
        <v>723</v>
      </c>
      <c r="C258" s="91" t="s">
        <v>97</v>
      </c>
      <c r="D258" s="92">
        <f t="shared" si="9"/>
        <v>15800</v>
      </c>
      <c r="E258" s="92" t="s">
        <v>1064</v>
      </c>
      <c r="F258" s="96">
        <f t="shared" si="10"/>
        <v>10</v>
      </c>
      <c r="G258" s="93">
        <v>1</v>
      </c>
      <c r="H258" s="93"/>
      <c r="I258" s="93"/>
      <c r="J258" s="93">
        <v>4</v>
      </c>
      <c r="K258" s="93">
        <v>1</v>
      </c>
      <c r="L258" s="93"/>
      <c r="M258" s="93"/>
      <c r="N258" s="93"/>
      <c r="O258" s="93"/>
      <c r="P258" s="93">
        <v>2</v>
      </c>
      <c r="Q258" s="93"/>
      <c r="R258" s="93"/>
      <c r="S258" s="93"/>
      <c r="T258" s="93"/>
      <c r="U258" s="93"/>
      <c r="V258" s="93">
        <f t="shared" si="11"/>
        <v>0</v>
      </c>
      <c r="W258" s="93"/>
      <c r="X258" s="93"/>
      <c r="Y258" s="93"/>
      <c r="Z258" s="93"/>
      <c r="AA258" s="93"/>
      <c r="AB258" s="93"/>
      <c r="AC258" s="93"/>
      <c r="AD258" s="93"/>
      <c r="AE258" s="93"/>
      <c r="AF258" s="93"/>
      <c r="AG258" s="93"/>
      <c r="AH258" s="93">
        <v>2</v>
      </c>
      <c r="AI258" s="93"/>
      <c r="AJ258" s="93"/>
      <c r="AK258" s="93"/>
      <c r="AL258" s="93"/>
      <c r="AM258" s="93"/>
      <c r="AN258" s="93"/>
      <c r="AO258" s="93"/>
      <c r="AP258" s="93"/>
      <c r="AQ258" s="93"/>
      <c r="AR258" s="93"/>
      <c r="AS258" s="93"/>
      <c r="AT258" s="93"/>
      <c r="AU258" s="93"/>
      <c r="AV258" s="94" t="s">
        <v>510</v>
      </c>
      <c r="AW258" s="90" t="s">
        <v>723</v>
      </c>
      <c r="AX258" s="32"/>
      <c r="AY258" s="32"/>
      <c r="AZ258" s="32"/>
      <c r="BA258" s="32"/>
      <c r="BB258" s="32"/>
    </row>
    <row r="259" spans="1:54" x14ac:dyDescent="0.2">
      <c r="A259" s="84" t="s">
        <v>510</v>
      </c>
      <c r="B259" s="85" t="s">
        <v>724</v>
      </c>
      <c r="C259" s="86" t="s">
        <v>98</v>
      </c>
      <c r="D259" s="87">
        <f t="shared" si="9"/>
        <v>12350</v>
      </c>
      <c r="E259" s="87" t="s">
        <v>1064</v>
      </c>
      <c r="F259" s="95">
        <f t="shared" si="10"/>
        <v>9</v>
      </c>
      <c r="G259" s="88">
        <v>1</v>
      </c>
      <c r="H259" s="89"/>
      <c r="I259" s="88"/>
      <c r="J259" s="89">
        <v>5</v>
      </c>
      <c r="K259" s="88"/>
      <c r="L259" s="89"/>
      <c r="M259" s="88"/>
      <c r="N259" s="89"/>
      <c r="O259" s="88"/>
      <c r="P259" s="89"/>
      <c r="Q259" s="88"/>
      <c r="R259" s="89">
        <v>1</v>
      </c>
      <c r="S259" s="88"/>
      <c r="T259" s="89"/>
      <c r="U259" s="88">
        <v>2</v>
      </c>
      <c r="V259" s="89">
        <f t="shared" si="11"/>
        <v>0</v>
      </c>
      <c r="W259" s="88"/>
      <c r="X259" s="89"/>
      <c r="Y259" s="88"/>
      <c r="Z259" s="89"/>
      <c r="AA259" s="88"/>
      <c r="AB259" s="89"/>
      <c r="AC259" s="88"/>
      <c r="AD259" s="89"/>
      <c r="AE259" s="88"/>
      <c r="AF259" s="89"/>
      <c r="AG259" s="88"/>
      <c r="AH259" s="89"/>
      <c r="AI259" s="88"/>
      <c r="AJ259" s="89"/>
      <c r="AK259" s="88"/>
      <c r="AL259" s="89"/>
      <c r="AM259" s="88"/>
      <c r="AN259" s="89"/>
      <c r="AO259" s="88"/>
      <c r="AP259" s="89"/>
      <c r="AQ259" s="88"/>
      <c r="AR259" s="89"/>
      <c r="AS259" s="88"/>
      <c r="AT259" s="89"/>
      <c r="AU259" s="88"/>
      <c r="AV259" s="84" t="s">
        <v>510</v>
      </c>
      <c r="AW259" s="85" t="s">
        <v>724</v>
      </c>
      <c r="AX259" s="32"/>
      <c r="AY259" s="32"/>
      <c r="AZ259" s="32"/>
      <c r="BA259" s="32"/>
      <c r="BB259" s="32"/>
    </row>
    <row r="260" spans="1:54" x14ac:dyDescent="0.2">
      <c r="A260" s="94" t="s">
        <v>510</v>
      </c>
      <c r="B260" s="90" t="s">
        <v>725</v>
      </c>
      <c r="C260" s="91" t="s">
        <v>99</v>
      </c>
      <c r="D260" s="92">
        <f t="shared" si="9"/>
        <v>12790</v>
      </c>
      <c r="E260" s="92" t="s">
        <v>1064</v>
      </c>
      <c r="F260" s="96">
        <f t="shared" si="10"/>
        <v>10</v>
      </c>
      <c r="G260" s="93">
        <v>1</v>
      </c>
      <c r="H260" s="93"/>
      <c r="I260" s="93"/>
      <c r="J260" s="93">
        <v>5</v>
      </c>
      <c r="K260" s="93"/>
      <c r="L260" s="93"/>
      <c r="M260" s="93"/>
      <c r="N260" s="93"/>
      <c r="O260" s="93"/>
      <c r="P260" s="93"/>
      <c r="Q260" s="93"/>
      <c r="R260" s="93">
        <v>1</v>
      </c>
      <c r="S260" s="93"/>
      <c r="T260" s="93"/>
      <c r="U260" s="93">
        <v>2</v>
      </c>
      <c r="V260" s="93">
        <f t="shared" si="11"/>
        <v>0</v>
      </c>
      <c r="W260" s="93"/>
      <c r="X260" s="93"/>
      <c r="Y260" s="93"/>
      <c r="Z260" s="93"/>
      <c r="AA260" s="93"/>
      <c r="AB260" s="93"/>
      <c r="AC260" s="93"/>
      <c r="AD260" s="93"/>
      <c r="AE260" s="93">
        <v>1</v>
      </c>
      <c r="AF260" s="93"/>
      <c r="AG260" s="93"/>
      <c r="AH260" s="93"/>
      <c r="AI260" s="93"/>
      <c r="AJ260" s="93"/>
      <c r="AK260" s="93"/>
      <c r="AL260" s="93"/>
      <c r="AM260" s="93"/>
      <c r="AN260" s="93"/>
      <c r="AO260" s="93"/>
      <c r="AP260" s="93"/>
      <c r="AQ260" s="93"/>
      <c r="AR260" s="93"/>
      <c r="AS260" s="93"/>
      <c r="AT260" s="93"/>
      <c r="AU260" s="93"/>
      <c r="AV260" s="94" t="s">
        <v>510</v>
      </c>
      <c r="AW260" s="90" t="s">
        <v>725</v>
      </c>
      <c r="AX260" s="32"/>
      <c r="AY260" s="32"/>
      <c r="AZ260" s="32"/>
      <c r="BA260" s="32"/>
      <c r="BB260" s="32"/>
    </row>
    <row r="261" spans="1:54" x14ac:dyDescent="0.2">
      <c r="A261" s="84" t="s">
        <v>510</v>
      </c>
      <c r="B261" s="85" t="s">
        <v>726</v>
      </c>
      <c r="C261" s="86" t="s">
        <v>100</v>
      </c>
      <c r="D261" s="87">
        <f t="shared" si="9"/>
        <v>12790</v>
      </c>
      <c r="E261" s="87" t="s">
        <v>1064</v>
      </c>
      <c r="F261" s="95">
        <f t="shared" si="10"/>
        <v>10</v>
      </c>
      <c r="G261" s="88">
        <v>1</v>
      </c>
      <c r="H261" s="89"/>
      <c r="I261" s="88"/>
      <c r="J261" s="89">
        <v>5</v>
      </c>
      <c r="K261" s="88"/>
      <c r="L261" s="89"/>
      <c r="M261" s="88"/>
      <c r="N261" s="89"/>
      <c r="O261" s="88"/>
      <c r="P261" s="89"/>
      <c r="Q261" s="88"/>
      <c r="R261" s="89">
        <v>1</v>
      </c>
      <c r="S261" s="88"/>
      <c r="T261" s="89"/>
      <c r="U261" s="88">
        <v>2</v>
      </c>
      <c r="V261" s="89">
        <f t="shared" si="11"/>
        <v>0</v>
      </c>
      <c r="W261" s="88"/>
      <c r="X261" s="89"/>
      <c r="Y261" s="88"/>
      <c r="Z261" s="89"/>
      <c r="AA261" s="88"/>
      <c r="AB261" s="89">
        <v>1</v>
      </c>
      <c r="AC261" s="88"/>
      <c r="AD261" s="89"/>
      <c r="AE261" s="88"/>
      <c r="AF261" s="89"/>
      <c r="AG261" s="88"/>
      <c r="AH261" s="89"/>
      <c r="AI261" s="88"/>
      <c r="AJ261" s="89"/>
      <c r="AK261" s="88"/>
      <c r="AL261" s="89"/>
      <c r="AM261" s="88"/>
      <c r="AN261" s="89"/>
      <c r="AO261" s="88"/>
      <c r="AP261" s="89"/>
      <c r="AQ261" s="88"/>
      <c r="AR261" s="89"/>
      <c r="AS261" s="88"/>
      <c r="AT261" s="89"/>
      <c r="AU261" s="88"/>
      <c r="AV261" s="84" t="s">
        <v>510</v>
      </c>
      <c r="AW261" s="85" t="s">
        <v>726</v>
      </c>
      <c r="AX261" s="32"/>
      <c r="AY261" s="32"/>
      <c r="AZ261" s="32"/>
      <c r="BA261" s="32"/>
      <c r="BB261" s="32"/>
    </row>
    <row r="262" spans="1:54" x14ac:dyDescent="0.2">
      <c r="A262" s="94" t="s">
        <v>510</v>
      </c>
      <c r="B262" s="90" t="s">
        <v>727</v>
      </c>
      <c r="C262" s="91" t="s">
        <v>101</v>
      </c>
      <c r="D262" s="92">
        <f t="shared" si="9"/>
        <v>13450</v>
      </c>
      <c r="E262" s="92" t="s">
        <v>1064</v>
      </c>
      <c r="F262" s="96">
        <f t="shared" si="10"/>
        <v>8</v>
      </c>
      <c r="G262" s="93">
        <v>1</v>
      </c>
      <c r="H262" s="93"/>
      <c r="I262" s="93"/>
      <c r="J262" s="93">
        <v>5</v>
      </c>
      <c r="K262" s="93"/>
      <c r="L262" s="93"/>
      <c r="M262" s="93"/>
      <c r="N262" s="93"/>
      <c r="O262" s="93"/>
      <c r="P262" s="93"/>
      <c r="Q262" s="93"/>
      <c r="R262" s="93">
        <v>1</v>
      </c>
      <c r="S262" s="93"/>
      <c r="T262" s="93"/>
      <c r="U262" s="93"/>
      <c r="V262" s="93">
        <f t="shared" si="11"/>
        <v>0</v>
      </c>
      <c r="W262" s="93"/>
      <c r="X262" s="93"/>
      <c r="Y262" s="93"/>
      <c r="Z262" s="93"/>
      <c r="AA262" s="93"/>
      <c r="AB262" s="93"/>
      <c r="AC262" s="93"/>
      <c r="AD262" s="93"/>
      <c r="AE262" s="93"/>
      <c r="AF262" s="93"/>
      <c r="AG262" s="93"/>
      <c r="AH262" s="93"/>
      <c r="AI262" s="93"/>
      <c r="AJ262" s="93"/>
      <c r="AK262" s="93"/>
      <c r="AL262" s="93"/>
      <c r="AM262" s="93"/>
      <c r="AN262" s="93"/>
      <c r="AO262" s="93"/>
      <c r="AP262" s="93"/>
      <c r="AQ262" s="93"/>
      <c r="AR262" s="93"/>
      <c r="AS262" s="93"/>
      <c r="AT262" s="93"/>
      <c r="AU262" s="93">
        <v>1</v>
      </c>
      <c r="AV262" s="94" t="s">
        <v>510</v>
      </c>
      <c r="AW262" s="90" t="s">
        <v>727</v>
      </c>
      <c r="AX262" s="32"/>
      <c r="AY262" s="32"/>
      <c r="AZ262" s="32"/>
      <c r="BA262" s="32"/>
      <c r="BB262" s="32"/>
    </row>
    <row r="263" spans="1:54" x14ac:dyDescent="0.2">
      <c r="A263" s="84" t="s">
        <v>510</v>
      </c>
      <c r="B263" s="85" t="s">
        <v>728</v>
      </c>
      <c r="C263" s="86" t="s">
        <v>102</v>
      </c>
      <c r="D263" s="87">
        <f t="shared" si="9"/>
        <v>13450</v>
      </c>
      <c r="E263" s="87" t="s">
        <v>1064</v>
      </c>
      <c r="F263" s="95">
        <f t="shared" si="10"/>
        <v>8</v>
      </c>
      <c r="G263" s="88">
        <v>1</v>
      </c>
      <c r="H263" s="89"/>
      <c r="I263" s="88"/>
      <c r="J263" s="89">
        <v>5</v>
      </c>
      <c r="K263" s="88"/>
      <c r="L263" s="89"/>
      <c r="M263" s="88"/>
      <c r="N263" s="89"/>
      <c r="O263" s="88"/>
      <c r="P263" s="89"/>
      <c r="Q263" s="88"/>
      <c r="R263" s="89">
        <v>1</v>
      </c>
      <c r="S263" s="88"/>
      <c r="T263" s="89"/>
      <c r="U263" s="88"/>
      <c r="V263" s="89">
        <f t="shared" si="11"/>
        <v>0</v>
      </c>
      <c r="W263" s="88"/>
      <c r="X263" s="89"/>
      <c r="Y263" s="88"/>
      <c r="Z263" s="89"/>
      <c r="AA263" s="88"/>
      <c r="AB263" s="89"/>
      <c r="AC263" s="88"/>
      <c r="AD263" s="89"/>
      <c r="AE263" s="88"/>
      <c r="AF263" s="89"/>
      <c r="AG263" s="88"/>
      <c r="AH263" s="89"/>
      <c r="AI263" s="88"/>
      <c r="AJ263" s="89"/>
      <c r="AK263" s="88"/>
      <c r="AL263" s="89"/>
      <c r="AM263" s="88"/>
      <c r="AN263" s="89"/>
      <c r="AO263" s="88"/>
      <c r="AP263" s="89"/>
      <c r="AQ263" s="88"/>
      <c r="AR263" s="89">
        <v>1</v>
      </c>
      <c r="AS263" s="88"/>
      <c r="AT263" s="89"/>
      <c r="AU263" s="88"/>
      <c r="AV263" s="84" t="s">
        <v>510</v>
      </c>
      <c r="AW263" s="85" t="s">
        <v>728</v>
      </c>
      <c r="AX263" s="32"/>
      <c r="AY263" s="32"/>
      <c r="AZ263" s="32"/>
      <c r="BA263" s="32"/>
      <c r="BB263" s="32"/>
    </row>
    <row r="264" spans="1:54" x14ac:dyDescent="0.2">
      <c r="A264" s="94" t="s">
        <v>510</v>
      </c>
      <c r="B264" s="90" t="s">
        <v>729</v>
      </c>
      <c r="C264" s="91" t="s">
        <v>103</v>
      </c>
      <c r="D264" s="92">
        <f t="shared" si="9"/>
        <v>13950</v>
      </c>
      <c r="E264" s="92" t="s">
        <v>1064</v>
      </c>
      <c r="F264" s="96">
        <f t="shared" si="10"/>
        <v>8</v>
      </c>
      <c r="G264" s="93">
        <v>1</v>
      </c>
      <c r="H264" s="93"/>
      <c r="I264" s="93"/>
      <c r="J264" s="93">
        <v>5</v>
      </c>
      <c r="K264" s="93"/>
      <c r="L264" s="93"/>
      <c r="M264" s="93"/>
      <c r="N264" s="93"/>
      <c r="O264" s="93"/>
      <c r="P264" s="93"/>
      <c r="Q264" s="93"/>
      <c r="R264" s="93">
        <v>1</v>
      </c>
      <c r="S264" s="93"/>
      <c r="T264" s="93"/>
      <c r="U264" s="93"/>
      <c r="V264" s="93">
        <f t="shared" si="11"/>
        <v>0</v>
      </c>
      <c r="W264" s="93"/>
      <c r="X264" s="93"/>
      <c r="Y264" s="93"/>
      <c r="Z264" s="93"/>
      <c r="AA264" s="93"/>
      <c r="AB264" s="93"/>
      <c r="AC264" s="93"/>
      <c r="AD264" s="93"/>
      <c r="AE264" s="93"/>
      <c r="AF264" s="93"/>
      <c r="AG264" s="93"/>
      <c r="AH264" s="93"/>
      <c r="AI264" s="93"/>
      <c r="AJ264" s="93"/>
      <c r="AK264" s="93"/>
      <c r="AL264" s="93"/>
      <c r="AM264" s="93">
        <v>1</v>
      </c>
      <c r="AN264" s="93"/>
      <c r="AO264" s="93"/>
      <c r="AP264" s="93"/>
      <c r="AQ264" s="93"/>
      <c r="AR264" s="93"/>
      <c r="AS264" s="93"/>
      <c r="AT264" s="93"/>
      <c r="AU264" s="93"/>
      <c r="AV264" s="94" t="s">
        <v>510</v>
      </c>
      <c r="AW264" s="90" t="s">
        <v>729</v>
      </c>
      <c r="AX264" s="32"/>
      <c r="AY264" s="32"/>
      <c r="AZ264" s="32"/>
      <c r="BA264" s="32"/>
      <c r="BB264" s="32"/>
    </row>
    <row r="265" spans="1:54" x14ac:dyDescent="0.2">
      <c r="A265" s="84" t="s">
        <v>510</v>
      </c>
      <c r="B265" s="85" t="s">
        <v>730</v>
      </c>
      <c r="C265" s="86" t="s">
        <v>104</v>
      </c>
      <c r="D265" s="87">
        <f t="shared" si="9"/>
        <v>14150</v>
      </c>
      <c r="E265" s="87" t="s">
        <v>1064</v>
      </c>
      <c r="F265" s="95">
        <f t="shared" si="10"/>
        <v>8</v>
      </c>
      <c r="G265" s="88">
        <v>1</v>
      </c>
      <c r="H265" s="89"/>
      <c r="I265" s="88"/>
      <c r="J265" s="89">
        <v>5</v>
      </c>
      <c r="K265" s="88"/>
      <c r="L265" s="89"/>
      <c r="M265" s="88"/>
      <c r="N265" s="89"/>
      <c r="O265" s="88"/>
      <c r="P265" s="89"/>
      <c r="Q265" s="88"/>
      <c r="R265" s="89">
        <v>1</v>
      </c>
      <c r="S265" s="88"/>
      <c r="T265" s="89"/>
      <c r="U265" s="88"/>
      <c r="V265" s="89">
        <f t="shared" si="11"/>
        <v>0</v>
      </c>
      <c r="W265" s="88"/>
      <c r="X265" s="89"/>
      <c r="Y265" s="88"/>
      <c r="Z265" s="89"/>
      <c r="AA265" s="88"/>
      <c r="AB265" s="89"/>
      <c r="AC265" s="88"/>
      <c r="AD265" s="89"/>
      <c r="AE265" s="88"/>
      <c r="AF265" s="89"/>
      <c r="AG265" s="88"/>
      <c r="AH265" s="89"/>
      <c r="AI265" s="88"/>
      <c r="AJ265" s="89">
        <v>1</v>
      </c>
      <c r="AK265" s="88"/>
      <c r="AL265" s="89"/>
      <c r="AM265" s="88"/>
      <c r="AN265" s="89"/>
      <c r="AO265" s="88"/>
      <c r="AP265" s="89"/>
      <c r="AQ265" s="88"/>
      <c r="AR265" s="89"/>
      <c r="AS265" s="88"/>
      <c r="AT265" s="89"/>
      <c r="AU265" s="88"/>
      <c r="AV265" s="84" t="s">
        <v>510</v>
      </c>
      <c r="AW265" s="85" t="s">
        <v>730</v>
      </c>
      <c r="AX265" s="32"/>
      <c r="AY265" s="32"/>
      <c r="AZ265" s="32"/>
      <c r="BA265" s="32"/>
      <c r="BB265" s="32"/>
    </row>
    <row r="266" spans="1:54" x14ac:dyDescent="0.2">
      <c r="A266" s="94" t="s">
        <v>510</v>
      </c>
      <c r="B266" s="90" t="s">
        <v>731</v>
      </c>
      <c r="C266" s="91" t="s">
        <v>105</v>
      </c>
      <c r="D266" s="92">
        <f t="shared" si="9"/>
        <v>14910</v>
      </c>
      <c r="E266" s="92" t="s">
        <v>1064</v>
      </c>
      <c r="F266" s="96">
        <f t="shared" si="10"/>
        <v>16</v>
      </c>
      <c r="G266" s="93">
        <v>1</v>
      </c>
      <c r="H266" s="93"/>
      <c r="I266" s="93">
        <v>3</v>
      </c>
      <c r="J266" s="93">
        <v>2</v>
      </c>
      <c r="K266" s="93">
        <v>1</v>
      </c>
      <c r="L266" s="93">
        <v>1</v>
      </c>
      <c r="M266" s="93"/>
      <c r="N266" s="93"/>
      <c r="O266" s="93"/>
      <c r="P266" s="93"/>
      <c r="Q266" s="93">
        <v>2</v>
      </c>
      <c r="R266" s="93"/>
      <c r="S266" s="93"/>
      <c r="T266" s="93">
        <v>4</v>
      </c>
      <c r="U266" s="93"/>
      <c r="V266" s="93">
        <f t="shared" si="11"/>
        <v>2</v>
      </c>
      <c r="W266" s="93"/>
      <c r="X266" s="93"/>
      <c r="Y266" s="93"/>
      <c r="Z266" s="93"/>
      <c r="AA266" s="93"/>
      <c r="AB266" s="93"/>
      <c r="AC266" s="93"/>
      <c r="AD266" s="93"/>
      <c r="AE266" s="93"/>
      <c r="AF266" s="93"/>
      <c r="AG266" s="93"/>
      <c r="AH266" s="93"/>
      <c r="AI266" s="93"/>
      <c r="AJ266" s="93"/>
      <c r="AK266" s="93"/>
      <c r="AL266" s="93"/>
      <c r="AM266" s="93"/>
      <c r="AN266" s="93"/>
      <c r="AO266" s="93"/>
      <c r="AP266" s="93"/>
      <c r="AQ266" s="93"/>
      <c r="AR266" s="93"/>
      <c r="AS266" s="93"/>
      <c r="AT266" s="93"/>
      <c r="AU266" s="93"/>
      <c r="AV266" s="94" t="s">
        <v>510</v>
      </c>
      <c r="AW266" s="90" t="s">
        <v>731</v>
      </c>
      <c r="AX266" s="32"/>
      <c r="AY266" s="32"/>
      <c r="AZ266" s="32"/>
      <c r="BA266" s="32"/>
      <c r="BB266" s="32"/>
    </row>
    <row r="267" spans="1:54" x14ac:dyDescent="0.2">
      <c r="A267" s="84" t="s">
        <v>510</v>
      </c>
      <c r="B267" s="85" t="s">
        <v>732</v>
      </c>
      <c r="C267" s="86" t="s">
        <v>106</v>
      </c>
      <c r="D267" s="87">
        <f t="shared" si="9"/>
        <v>10450</v>
      </c>
      <c r="E267" s="87" t="s">
        <v>1064</v>
      </c>
      <c r="F267" s="95">
        <f t="shared" si="10"/>
        <v>9</v>
      </c>
      <c r="G267" s="88"/>
      <c r="H267" s="89"/>
      <c r="I267" s="88">
        <v>2</v>
      </c>
      <c r="J267" s="89">
        <v>3</v>
      </c>
      <c r="K267" s="88">
        <v>1</v>
      </c>
      <c r="L267" s="89"/>
      <c r="M267" s="88"/>
      <c r="N267" s="89"/>
      <c r="O267" s="88"/>
      <c r="P267" s="89"/>
      <c r="Q267" s="88"/>
      <c r="R267" s="89">
        <v>1</v>
      </c>
      <c r="S267" s="88"/>
      <c r="T267" s="89"/>
      <c r="U267" s="88">
        <v>2</v>
      </c>
      <c r="V267" s="89">
        <f t="shared" si="11"/>
        <v>0</v>
      </c>
      <c r="W267" s="88"/>
      <c r="X267" s="89"/>
      <c r="Y267" s="88"/>
      <c r="Z267" s="89"/>
      <c r="AA267" s="88"/>
      <c r="AB267" s="89"/>
      <c r="AC267" s="88"/>
      <c r="AD267" s="89"/>
      <c r="AE267" s="88"/>
      <c r="AF267" s="89"/>
      <c r="AG267" s="88"/>
      <c r="AH267" s="89"/>
      <c r="AI267" s="88"/>
      <c r="AJ267" s="89"/>
      <c r="AK267" s="88"/>
      <c r="AL267" s="89"/>
      <c r="AM267" s="88"/>
      <c r="AN267" s="89"/>
      <c r="AO267" s="88"/>
      <c r="AP267" s="89"/>
      <c r="AQ267" s="88"/>
      <c r="AR267" s="89"/>
      <c r="AS267" s="88"/>
      <c r="AT267" s="89"/>
      <c r="AU267" s="88"/>
      <c r="AV267" s="84" t="s">
        <v>510</v>
      </c>
      <c r="AW267" s="85" t="s">
        <v>732</v>
      </c>
      <c r="AX267" s="32"/>
      <c r="AY267" s="32"/>
      <c r="AZ267" s="32"/>
      <c r="BA267" s="32"/>
      <c r="BB267" s="32"/>
    </row>
    <row r="268" spans="1:54" x14ac:dyDescent="0.2">
      <c r="A268" s="94" t="s">
        <v>510</v>
      </c>
      <c r="B268" s="90" t="s">
        <v>733</v>
      </c>
      <c r="C268" s="91" t="s">
        <v>925</v>
      </c>
      <c r="D268" s="92">
        <f t="shared" si="9"/>
        <v>15730</v>
      </c>
      <c r="E268" s="92" t="s">
        <v>1064</v>
      </c>
      <c r="F268" s="96">
        <f t="shared" si="10"/>
        <v>18</v>
      </c>
      <c r="G268" s="93">
        <v>1</v>
      </c>
      <c r="H268" s="93"/>
      <c r="I268" s="93">
        <v>3</v>
      </c>
      <c r="J268" s="93">
        <v>2</v>
      </c>
      <c r="K268" s="93">
        <v>1</v>
      </c>
      <c r="L268" s="93">
        <v>1</v>
      </c>
      <c r="M268" s="93"/>
      <c r="N268" s="93"/>
      <c r="O268" s="93"/>
      <c r="P268" s="93"/>
      <c r="Q268" s="93">
        <v>2</v>
      </c>
      <c r="R268" s="93"/>
      <c r="S268" s="93"/>
      <c r="T268" s="93">
        <v>4</v>
      </c>
      <c r="U268" s="93"/>
      <c r="V268" s="93">
        <f t="shared" si="11"/>
        <v>2</v>
      </c>
      <c r="W268" s="93"/>
      <c r="X268" s="93"/>
      <c r="Y268" s="93"/>
      <c r="Z268" s="93"/>
      <c r="AA268" s="93">
        <v>2</v>
      </c>
      <c r="AB268" s="93"/>
      <c r="AC268" s="93"/>
      <c r="AD268" s="93"/>
      <c r="AE268" s="93"/>
      <c r="AF268" s="93"/>
      <c r="AG268" s="93"/>
      <c r="AH268" s="93"/>
      <c r="AI268" s="93"/>
      <c r="AJ268" s="93"/>
      <c r="AK268" s="93"/>
      <c r="AL268" s="93"/>
      <c r="AM268" s="93"/>
      <c r="AN268" s="93"/>
      <c r="AO268" s="93"/>
      <c r="AP268" s="93"/>
      <c r="AQ268" s="93"/>
      <c r="AR268" s="93"/>
      <c r="AS268" s="93"/>
      <c r="AT268" s="93"/>
      <c r="AU268" s="93"/>
      <c r="AV268" s="94" t="s">
        <v>510</v>
      </c>
      <c r="AW268" s="90" t="s">
        <v>733</v>
      </c>
      <c r="AX268" s="32"/>
      <c r="AY268" s="32"/>
      <c r="AZ268" s="32"/>
      <c r="BA268" s="32"/>
      <c r="BB268" s="32"/>
    </row>
    <row r="269" spans="1:54" x14ac:dyDescent="0.2">
      <c r="A269" s="84" t="s">
        <v>510</v>
      </c>
      <c r="B269" s="85" t="s">
        <v>734</v>
      </c>
      <c r="C269" s="86" t="s">
        <v>926</v>
      </c>
      <c r="D269" s="87">
        <f t="shared" si="9"/>
        <v>15730</v>
      </c>
      <c r="E269" s="87" t="s">
        <v>1064</v>
      </c>
      <c r="F269" s="95">
        <f t="shared" si="10"/>
        <v>18</v>
      </c>
      <c r="G269" s="88">
        <v>1</v>
      </c>
      <c r="H269" s="89"/>
      <c r="I269" s="88">
        <v>3</v>
      </c>
      <c r="J269" s="89">
        <v>2</v>
      </c>
      <c r="K269" s="88">
        <v>1</v>
      </c>
      <c r="L269" s="89">
        <v>1</v>
      </c>
      <c r="M269" s="88"/>
      <c r="N269" s="89"/>
      <c r="O269" s="88"/>
      <c r="P269" s="89"/>
      <c r="Q269" s="88">
        <v>2</v>
      </c>
      <c r="R269" s="89"/>
      <c r="S269" s="88"/>
      <c r="T269" s="89">
        <v>4</v>
      </c>
      <c r="U269" s="88"/>
      <c r="V269" s="89">
        <f t="shared" si="11"/>
        <v>2</v>
      </c>
      <c r="W269" s="88"/>
      <c r="X269" s="89"/>
      <c r="Y269" s="88"/>
      <c r="Z269" s="89"/>
      <c r="AA269" s="88">
        <v>2</v>
      </c>
      <c r="AB269" s="89"/>
      <c r="AC269" s="88"/>
      <c r="AD269" s="89"/>
      <c r="AE269" s="88"/>
      <c r="AF269" s="89"/>
      <c r="AG269" s="88"/>
      <c r="AH269" s="89"/>
      <c r="AI269" s="88"/>
      <c r="AJ269" s="89"/>
      <c r="AK269" s="88"/>
      <c r="AL269" s="89"/>
      <c r="AM269" s="88"/>
      <c r="AN269" s="89"/>
      <c r="AO269" s="88"/>
      <c r="AP269" s="89"/>
      <c r="AQ269" s="88"/>
      <c r="AR269" s="89"/>
      <c r="AS269" s="88"/>
      <c r="AT269" s="89"/>
      <c r="AU269" s="88"/>
      <c r="AV269" s="84" t="s">
        <v>510</v>
      </c>
      <c r="AW269" s="85" t="s">
        <v>734</v>
      </c>
      <c r="AX269" s="32"/>
      <c r="AY269" s="32"/>
      <c r="AZ269" s="32"/>
      <c r="BA269" s="32"/>
      <c r="BB269" s="32"/>
    </row>
    <row r="270" spans="1:54" x14ac:dyDescent="0.2">
      <c r="A270" s="94" t="s">
        <v>510</v>
      </c>
      <c r="B270" s="90" t="s">
        <v>735</v>
      </c>
      <c r="C270" s="91" t="s">
        <v>927</v>
      </c>
      <c r="D270" s="92">
        <f t="shared" si="9"/>
        <v>16850</v>
      </c>
      <c r="E270" s="92" t="s">
        <v>1064</v>
      </c>
      <c r="F270" s="96">
        <f t="shared" si="10"/>
        <v>12</v>
      </c>
      <c r="G270" s="93">
        <v>1</v>
      </c>
      <c r="H270" s="93"/>
      <c r="I270" s="93">
        <v>3</v>
      </c>
      <c r="J270" s="93">
        <v>2</v>
      </c>
      <c r="K270" s="93">
        <v>1</v>
      </c>
      <c r="L270" s="93">
        <v>1</v>
      </c>
      <c r="M270" s="93"/>
      <c r="N270" s="93"/>
      <c r="O270" s="93"/>
      <c r="P270" s="93"/>
      <c r="Q270" s="93">
        <v>2</v>
      </c>
      <c r="R270" s="93"/>
      <c r="S270" s="93"/>
      <c r="T270" s="93"/>
      <c r="U270" s="93"/>
      <c r="V270" s="93">
        <f t="shared" si="11"/>
        <v>0</v>
      </c>
      <c r="W270" s="93"/>
      <c r="X270" s="93"/>
      <c r="Y270" s="93"/>
      <c r="Z270" s="93"/>
      <c r="AA270" s="93"/>
      <c r="AB270" s="93"/>
      <c r="AC270" s="93"/>
      <c r="AD270" s="93"/>
      <c r="AE270" s="93"/>
      <c r="AF270" s="93"/>
      <c r="AG270" s="93"/>
      <c r="AH270" s="93"/>
      <c r="AI270" s="93"/>
      <c r="AJ270" s="93"/>
      <c r="AK270" s="93"/>
      <c r="AL270" s="93"/>
      <c r="AM270" s="93"/>
      <c r="AN270" s="93"/>
      <c r="AO270" s="93"/>
      <c r="AP270" s="93"/>
      <c r="AQ270" s="93">
        <v>2</v>
      </c>
      <c r="AR270" s="93"/>
      <c r="AS270" s="93"/>
      <c r="AT270" s="93"/>
      <c r="AU270" s="93"/>
      <c r="AV270" s="94" t="s">
        <v>510</v>
      </c>
      <c r="AW270" s="90" t="s">
        <v>735</v>
      </c>
      <c r="AX270" s="32"/>
      <c r="AY270" s="32"/>
      <c r="AZ270" s="32"/>
      <c r="BA270" s="32"/>
      <c r="BB270" s="32"/>
    </row>
    <row r="271" spans="1:54" x14ac:dyDescent="0.2">
      <c r="A271" s="84" t="s">
        <v>510</v>
      </c>
      <c r="B271" s="85" t="s">
        <v>736</v>
      </c>
      <c r="C271" s="86" t="s">
        <v>928</v>
      </c>
      <c r="D271" s="87">
        <f t="shared" si="9"/>
        <v>16850</v>
      </c>
      <c r="E271" s="87" t="s">
        <v>1064</v>
      </c>
      <c r="F271" s="95">
        <f t="shared" si="10"/>
        <v>12</v>
      </c>
      <c r="G271" s="88">
        <v>1</v>
      </c>
      <c r="H271" s="89"/>
      <c r="I271" s="88">
        <v>3</v>
      </c>
      <c r="J271" s="89">
        <v>2</v>
      </c>
      <c r="K271" s="88">
        <v>1</v>
      </c>
      <c r="L271" s="89">
        <v>1</v>
      </c>
      <c r="M271" s="88"/>
      <c r="N271" s="89"/>
      <c r="O271" s="88"/>
      <c r="P271" s="89"/>
      <c r="Q271" s="88">
        <v>2</v>
      </c>
      <c r="R271" s="89"/>
      <c r="S271" s="88"/>
      <c r="T271" s="89"/>
      <c r="U271" s="88"/>
      <c r="V271" s="89">
        <f t="shared" si="11"/>
        <v>0</v>
      </c>
      <c r="W271" s="88"/>
      <c r="X271" s="89"/>
      <c r="Y271" s="88"/>
      <c r="Z271" s="89"/>
      <c r="AA271" s="88"/>
      <c r="AB271" s="89"/>
      <c r="AC271" s="88"/>
      <c r="AD271" s="89"/>
      <c r="AE271" s="88"/>
      <c r="AF271" s="89"/>
      <c r="AG271" s="88"/>
      <c r="AH271" s="89"/>
      <c r="AI271" s="88"/>
      <c r="AJ271" s="89"/>
      <c r="AK271" s="88"/>
      <c r="AL271" s="89"/>
      <c r="AM271" s="88"/>
      <c r="AN271" s="89"/>
      <c r="AO271" s="88"/>
      <c r="AP271" s="89"/>
      <c r="AQ271" s="88">
        <v>2</v>
      </c>
      <c r="AR271" s="89"/>
      <c r="AS271" s="88"/>
      <c r="AT271" s="89"/>
      <c r="AU271" s="88"/>
      <c r="AV271" s="84" t="s">
        <v>510</v>
      </c>
      <c r="AW271" s="85" t="s">
        <v>736</v>
      </c>
      <c r="AX271" s="32"/>
      <c r="AY271" s="32"/>
      <c r="AZ271" s="32"/>
      <c r="BA271" s="32"/>
      <c r="BB271" s="32"/>
    </row>
    <row r="272" spans="1:54" x14ac:dyDescent="0.2">
      <c r="A272" s="94" t="s">
        <v>510</v>
      </c>
      <c r="B272" s="90" t="s">
        <v>737</v>
      </c>
      <c r="C272" s="91" t="s">
        <v>929</v>
      </c>
      <c r="D272" s="92">
        <f t="shared" si="9"/>
        <v>17990</v>
      </c>
      <c r="E272" s="92" t="s">
        <v>1064</v>
      </c>
      <c r="F272" s="96">
        <f t="shared" si="10"/>
        <v>12</v>
      </c>
      <c r="G272" s="93">
        <v>1</v>
      </c>
      <c r="H272" s="93"/>
      <c r="I272" s="93">
        <v>3</v>
      </c>
      <c r="J272" s="93">
        <v>2</v>
      </c>
      <c r="K272" s="93">
        <v>1</v>
      </c>
      <c r="L272" s="93">
        <v>1</v>
      </c>
      <c r="M272" s="93"/>
      <c r="N272" s="93"/>
      <c r="O272" s="93"/>
      <c r="P272" s="93"/>
      <c r="Q272" s="93">
        <v>2</v>
      </c>
      <c r="R272" s="93"/>
      <c r="S272" s="93"/>
      <c r="T272" s="93"/>
      <c r="U272" s="93"/>
      <c r="V272" s="93">
        <f t="shared" si="11"/>
        <v>0</v>
      </c>
      <c r="W272" s="93"/>
      <c r="X272" s="93"/>
      <c r="Y272" s="93"/>
      <c r="Z272" s="93"/>
      <c r="AA272" s="93"/>
      <c r="AB272" s="93"/>
      <c r="AC272" s="93"/>
      <c r="AD272" s="93"/>
      <c r="AE272" s="93"/>
      <c r="AF272" s="93"/>
      <c r="AG272" s="93"/>
      <c r="AH272" s="93"/>
      <c r="AI272" s="93">
        <v>2</v>
      </c>
      <c r="AJ272" s="93"/>
      <c r="AK272" s="93"/>
      <c r="AL272" s="93"/>
      <c r="AM272" s="93"/>
      <c r="AN272" s="93"/>
      <c r="AO272" s="93"/>
      <c r="AP272" s="93"/>
      <c r="AQ272" s="93"/>
      <c r="AR272" s="93"/>
      <c r="AS272" s="93"/>
      <c r="AT272" s="93"/>
      <c r="AU272" s="93"/>
      <c r="AV272" s="94" t="s">
        <v>510</v>
      </c>
      <c r="AW272" s="90" t="s">
        <v>737</v>
      </c>
      <c r="AX272" s="32"/>
      <c r="AY272" s="32"/>
      <c r="AZ272" s="32"/>
      <c r="BA272" s="32"/>
      <c r="BB272" s="32"/>
    </row>
    <row r="273" spans="1:54" x14ac:dyDescent="0.2">
      <c r="A273" s="84" t="s">
        <v>510</v>
      </c>
      <c r="B273" s="85" t="s">
        <v>738</v>
      </c>
      <c r="C273" s="86" t="s">
        <v>1338</v>
      </c>
      <c r="D273" s="87">
        <f t="shared" si="9"/>
        <v>17990</v>
      </c>
      <c r="E273" s="87" t="s">
        <v>1064</v>
      </c>
      <c r="F273" s="95">
        <f t="shared" si="10"/>
        <v>12</v>
      </c>
      <c r="G273" s="88">
        <v>1</v>
      </c>
      <c r="H273" s="89"/>
      <c r="I273" s="88">
        <v>3</v>
      </c>
      <c r="J273" s="89">
        <v>2</v>
      </c>
      <c r="K273" s="88">
        <v>1</v>
      </c>
      <c r="L273" s="89">
        <v>1</v>
      </c>
      <c r="M273" s="88"/>
      <c r="N273" s="89"/>
      <c r="O273" s="88"/>
      <c r="P273" s="89"/>
      <c r="Q273" s="88">
        <v>2</v>
      </c>
      <c r="R273" s="89"/>
      <c r="S273" s="88"/>
      <c r="T273" s="89"/>
      <c r="U273" s="88"/>
      <c r="V273" s="89">
        <f t="shared" si="11"/>
        <v>0</v>
      </c>
      <c r="W273" s="88"/>
      <c r="X273" s="89"/>
      <c r="Y273" s="88"/>
      <c r="Z273" s="89"/>
      <c r="AA273" s="88"/>
      <c r="AB273" s="89"/>
      <c r="AC273" s="88"/>
      <c r="AD273" s="89"/>
      <c r="AE273" s="88"/>
      <c r="AF273" s="89"/>
      <c r="AG273" s="88"/>
      <c r="AH273" s="89"/>
      <c r="AI273" s="88">
        <v>2</v>
      </c>
      <c r="AJ273" s="89"/>
      <c r="AK273" s="88"/>
      <c r="AL273" s="89"/>
      <c r="AM273" s="88"/>
      <c r="AN273" s="89"/>
      <c r="AO273" s="88"/>
      <c r="AP273" s="89"/>
      <c r="AQ273" s="88"/>
      <c r="AR273" s="89"/>
      <c r="AS273" s="88"/>
      <c r="AT273" s="89"/>
      <c r="AU273" s="88"/>
      <c r="AV273" s="84" t="s">
        <v>510</v>
      </c>
      <c r="AW273" s="85" t="s">
        <v>738</v>
      </c>
      <c r="AX273" s="32"/>
      <c r="AY273" s="32"/>
      <c r="AZ273" s="32"/>
      <c r="BA273" s="32"/>
      <c r="BB273" s="32"/>
    </row>
    <row r="274" spans="1:54" x14ac:dyDescent="0.2">
      <c r="A274" s="94" t="s">
        <v>510</v>
      </c>
      <c r="B274" s="90" t="s">
        <v>739</v>
      </c>
      <c r="C274" s="91" t="s">
        <v>1339</v>
      </c>
      <c r="D274" s="92">
        <f t="shared" si="9"/>
        <v>15110</v>
      </c>
      <c r="E274" s="92" t="s">
        <v>1064</v>
      </c>
      <c r="F274" s="96">
        <f t="shared" si="10"/>
        <v>16</v>
      </c>
      <c r="G274" s="93">
        <v>1</v>
      </c>
      <c r="H274" s="93"/>
      <c r="I274" s="93">
        <v>2</v>
      </c>
      <c r="J274" s="93">
        <v>3</v>
      </c>
      <c r="K274" s="93">
        <v>1</v>
      </c>
      <c r="L274" s="93">
        <v>1</v>
      </c>
      <c r="M274" s="93"/>
      <c r="N274" s="93"/>
      <c r="O274" s="93"/>
      <c r="P274" s="93"/>
      <c r="Q274" s="93">
        <v>2</v>
      </c>
      <c r="R274" s="93"/>
      <c r="S274" s="93"/>
      <c r="T274" s="93">
        <v>4</v>
      </c>
      <c r="U274" s="93"/>
      <c r="V274" s="93">
        <f t="shared" si="11"/>
        <v>2</v>
      </c>
      <c r="W274" s="93"/>
      <c r="X274" s="93"/>
      <c r="Y274" s="93"/>
      <c r="Z274" s="93"/>
      <c r="AA274" s="93"/>
      <c r="AB274" s="93"/>
      <c r="AC274" s="93"/>
      <c r="AD274" s="93"/>
      <c r="AE274" s="93"/>
      <c r="AF274" s="93"/>
      <c r="AG274" s="93"/>
      <c r="AH274" s="93"/>
      <c r="AI274" s="93"/>
      <c r="AJ274" s="93"/>
      <c r="AK274" s="93"/>
      <c r="AL274" s="93"/>
      <c r="AM274" s="93"/>
      <c r="AN274" s="93"/>
      <c r="AO274" s="93"/>
      <c r="AP274" s="93"/>
      <c r="AQ274" s="93"/>
      <c r="AR274" s="93"/>
      <c r="AS274" s="93"/>
      <c r="AT274" s="93"/>
      <c r="AU274" s="93"/>
      <c r="AV274" s="94" t="s">
        <v>510</v>
      </c>
      <c r="AW274" s="90" t="s">
        <v>739</v>
      </c>
      <c r="AX274" s="32"/>
      <c r="AY274" s="32"/>
      <c r="AZ274" s="32"/>
      <c r="BA274" s="32"/>
      <c r="BB274" s="32"/>
    </row>
    <row r="275" spans="1:54" x14ac:dyDescent="0.2">
      <c r="A275" s="84" t="s">
        <v>510</v>
      </c>
      <c r="B275" s="85" t="s">
        <v>740</v>
      </c>
      <c r="C275" s="86" t="s">
        <v>73</v>
      </c>
      <c r="D275" s="87">
        <f t="shared" si="9"/>
        <v>10650</v>
      </c>
      <c r="E275" s="87" t="s">
        <v>1064</v>
      </c>
      <c r="F275" s="95">
        <f t="shared" si="10"/>
        <v>9</v>
      </c>
      <c r="G275" s="88"/>
      <c r="H275" s="89"/>
      <c r="I275" s="88">
        <v>1</v>
      </c>
      <c r="J275" s="89">
        <v>4</v>
      </c>
      <c r="K275" s="88">
        <v>1</v>
      </c>
      <c r="L275" s="89"/>
      <c r="M275" s="88"/>
      <c r="N275" s="89"/>
      <c r="O275" s="88"/>
      <c r="P275" s="89"/>
      <c r="Q275" s="88"/>
      <c r="R275" s="89">
        <v>1</v>
      </c>
      <c r="S275" s="88"/>
      <c r="T275" s="89"/>
      <c r="U275" s="88">
        <v>2</v>
      </c>
      <c r="V275" s="89">
        <f t="shared" si="11"/>
        <v>0</v>
      </c>
      <c r="W275" s="88"/>
      <c r="X275" s="89"/>
      <c r="Y275" s="88"/>
      <c r="Z275" s="89"/>
      <c r="AA275" s="88"/>
      <c r="AB275" s="89"/>
      <c r="AC275" s="88"/>
      <c r="AD275" s="89"/>
      <c r="AE275" s="88"/>
      <c r="AF275" s="89"/>
      <c r="AG275" s="88"/>
      <c r="AH275" s="89"/>
      <c r="AI275" s="88"/>
      <c r="AJ275" s="89"/>
      <c r="AK275" s="88"/>
      <c r="AL275" s="89"/>
      <c r="AM275" s="88"/>
      <c r="AN275" s="89"/>
      <c r="AO275" s="88"/>
      <c r="AP275" s="89"/>
      <c r="AQ275" s="88"/>
      <c r="AR275" s="89"/>
      <c r="AS275" s="88"/>
      <c r="AT275" s="89"/>
      <c r="AU275" s="88"/>
      <c r="AV275" s="84" t="s">
        <v>510</v>
      </c>
      <c r="AW275" s="85" t="s">
        <v>740</v>
      </c>
      <c r="AX275" s="32"/>
      <c r="AY275" s="32"/>
      <c r="AZ275" s="32"/>
      <c r="BA275" s="32"/>
      <c r="BB275" s="32"/>
    </row>
    <row r="276" spans="1:54" x14ac:dyDescent="0.2">
      <c r="A276" s="94" t="s">
        <v>510</v>
      </c>
      <c r="B276" s="90" t="s">
        <v>741</v>
      </c>
      <c r="C276" s="91" t="s">
        <v>74</v>
      </c>
      <c r="D276" s="92">
        <f t="shared" si="9"/>
        <v>15930</v>
      </c>
      <c r="E276" s="92" t="s">
        <v>1064</v>
      </c>
      <c r="F276" s="96">
        <f t="shared" si="10"/>
        <v>18</v>
      </c>
      <c r="G276" s="93">
        <v>1</v>
      </c>
      <c r="H276" s="93"/>
      <c r="I276" s="93">
        <v>2</v>
      </c>
      <c r="J276" s="93">
        <v>3</v>
      </c>
      <c r="K276" s="93">
        <v>1</v>
      </c>
      <c r="L276" s="93">
        <v>1</v>
      </c>
      <c r="M276" s="93"/>
      <c r="N276" s="93"/>
      <c r="O276" s="93"/>
      <c r="P276" s="93"/>
      <c r="Q276" s="93">
        <v>2</v>
      </c>
      <c r="R276" s="93"/>
      <c r="S276" s="93"/>
      <c r="T276" s="93">
        <v>4</v>
      </c>
      <c r="U276" s="93"/>
      <c r="V276" s="93">
        <f t="shared" si="11"/>
        <v>2</v>
      </c>
      <c r="W276" s="93"/>
      <c r="X276" s="93"/>
      <c r="Y276" s="93"/>
      <c r="Z276" s="93"/>
      <c r="AA276" s="93">
        <v>2</v>
      </c>
      <c r="AB276" s="93"/>
      <c r="AC276" s="93"/>
      <c r="AD276" s="93"/>
      <c r="AE276" s="93"/>
      <c r="AF276" s="93"/>
      <c r="AG276" s="93"/>
      <c r="AH276" s="93"/>
      <c r="AI276" s="93"/>
      <c r="AJ276" s="93"/>
      <c r="AK276" s="93"/>
      <c r="AL276" s="93"/>
      <c r="AM276" s="93"/>
      <c r="AN276" s="93"/>
      <c r="AO276" s="93"/>
      <c r="AP276" s="93"/>
      <c r="AQ276" s="93"/>
      <c r="AR276" s="93"/>
      <c r="AS276" s="93"/>
      <c r="AT276" s="93"/>
      <c r="AU276" s="93"/>
      <c r="AV276" s="94" t="s">
        <v>510</v>
      </c>
      <c r="AW276" s="90" t="s">
        <v>741</v>
      </c>
      <c r="AX276" s="32"/>
      <c r="AY276" s="32"/>
      <c r="AZ276" s="32"/>
      <c r="BA276" s="32"/>
      <c r="BB276" s="32"/>
    </row>
    <row r="277" spans="1:54" x14ac:dyDescent="0.2">
      <c r="A277" s="84" t="s">
        <v>510</v>
      </c>
      <c r="B277" s="85" t="s">
        <v>742</v>
      </c>
      <c r="C277" s="86" t="s">
        <v>75</v>
      </c>
      <c r="D277" s="87">
        <f t="shared" ref="D277:D340" si="12">G277*G$4+H277*H$4+I277*I$4+J277*J$4+K277*K$4+L277*L$4+N277*N$4+O277*O$4+P277*P$4+Q277*Q$4+R277*R$4+S277*S$4+T277*T$4+U277*U$4+V277*V$4+W277*W$4+X277*X$4+Y277*Y$4+Z277*Z$4+AA277*AA$4+AB277*AB$4+AC277*AC$4+AD277*AD$4+AE277*AE$4+AF277*AF$4+AG277*AG$4+AH277*AH$4+AI277*AI$4+AJ277*AJ$4+AK277*AK$4+AL277*AL$4+AM277*AM$4+AN277*AN$4+AO277*AO$4+AP277*AP$4+AQ277*AQ$4+AR277*AR$4+AS277*AS$4+AT277*AT$4+AU277*AU$4</f>
        <v>15930</v>
      </c>
      <c r="E277" s="87" t="s">
        <v>1064</v>
      </c>
      <c r="F277" s="95">
        <f t="shared" ref="F277:F340" si="13">SUM(G277:AU277)</f>
        <v>18</v>
      </c>
      <c r="G277" s="88">
        <v>1</v>
      </c>
      <c r="H277" s="89"/>
      <c r="I277" s="88">
        <v>2</v>
      </c>
      <c r="J277" s="89">
        <v>3</v>
      </c>
      <c r="K277" s="88">
        <v>1</v>
      </c>
      <c r="L277" s="89">
        <v>1</v>
      </c>
      <c r="M277" s="88"/>
      <c r="N277" s="89"/>
      <c r="O277" s="88"/>
      <c r="P277" s="89"/>
      <c r="Q277" s="88">
        <v>2</v>
      </c>
      <c r="R277" s="89"/>
      <c r="S277" s="88"/>
      <c r="T277" s="89">
        <v>4</v>
      </c>
      <c r="U277" s="88"/>
      <c r="V277" s="89">
        <f t="shared" si="11"/>
        <v>2</v>
      </c>
      <c r="W277" s="88"/>
      <c r="X277" s="89"/>
      <c r="Y277" s="88"/>
      <c r="Z277" s="89"/>
      <c r="AA277" s="88">
        <v>2</v>
      </c>
      <c r="AB277" s="89"/>
      <c r="AC277" s="88"/>
      <c r="AD277" s="89"/>
      <c r="AE277" s="88"/>
      <c r="AF277" s="89"/>
      <c r="AG277" s="88"/>
      <c r="AH277" s="89"/>
      <c r="AI277" s="88"/>
      <c r="AJ277" s="89"/>
      <c r="AK277" s="88"/>
      <c r="AL277" s="89"/>
      <c r="AM277" s="88"/>
      <c r="AN277" s="89"/>
      <c r="AO277" s="88"/>
      <c r="AP277" s="89"/>
      <c r="AQ277" s="88"/>
      <c r="AR277" s="89"/>
      <c r="AS277" s="88"/>
      <c r="AT277" s="89"/>
      <c r="AU277" s="88"/>
      <c r="AV277" s="84" t="s">
        <v>510</v>
      </c>
      <c r="AW277" s="85" t="s">
        <v>742</v>
      </c>
      <c r="AX277" s="32"/>
      <c r="AY277" s="32"/>
      <c r="AZ277" s="32"/>
      <c r="BA277" s="32"/>
      <c r="BB277" s="32"/>
    </row>
    <row r="278" spans="1:54" x14ac:dyDescent="0.2">
      <c r="A278" s="94" t="s">
        <v>510</v>
      </c>
      <c r="B278" s="90" t="s">
        <v>743</v>
      </c>
      <c r="C278" s="91" t="s">
        <v>76</v>
      </c>
      <c r="D278" s="92">
        <f t="shared" si="12"/>
        <v>17050</v>
      </c>
      <c r="E278" s="92" t="s">
        <v>1064</v>
      </c>
      <c r="F278" s="96">
        <f t="shared" si="13"/>
        <v>12</v>
      </c>
      <c r="G278" s="93">
        <v>1</v>
      </c>
      <c r="H278" s="93"/>
      <c r="I278" s="93">
        <v>2</v>
      </c>
      <c r="J278" s="93">
        <v>3</v>
      </c>
      <c r="K278" s="93">
        <v>1</v>
      </c>
      <c r="L278" s="93">
        <v>1</v>
      </c>
      <c r="M278" s="93"/>
      <c r="N278" s="93"/>
      <c r="O278" s="93"/>
      <c r="P278" s="93"/>
      <c r="Q278" s="93">
        <v>2</v>
      </c>
      <c r="R278" s="93"/>
      <c r="S278" s="93"/>
      <c r="T278" s="93"/>
      <c r="U278" s="93"/>
      <c r="V278" s="93">
        <f t="shared" si="11"/>
        <v>0</v>
      </c>
      <c r="W278" s="93"/>
      <c r="X278" s="93"/>
      <c r="Y278" s="93"/>
      <c r="Z278" s="93"/>
      <c r="AA278" s="93"/>
      <c r="AB278" s="93"/>
      <c r="AC278" s="93"/>
      <c r="AD278" s="93"/>
      <c r="AE278" s="93"/>
      <c r="AF278" s="93"/>
      <c r="AG278" s="93"/>
      <c r="AH278" s="93"/>
      <c r="AI278" s="93"/>
      <c r="AJ278" s="93"/>
      <c r="AK278" s="93"/>
      <c r="AL278" s="93"/>
      <c r="AM278" s="93"/>
      <c r="AN278" s="93"/>
      <c r="AO278" s="93"/>
      <c r="AP278" s="93"/>
      <c r="AQ278" s="93">
        <v>2</v>
      </c>
      <c r="AR278" s="93"/>
      <c r="AS278" s="93"/>
      <c r="AT278" s="93"/>
      <c r="AU278" s="93"/>
      <c r="AV278" s="94" t="s">
        <v>510</v>
      </c>
      <c r="AW278" s="90" t="s">
        <v>743</v>
      </c>
      <c r="AX278" s="32"/>
      <c r="AY278" s="32"/>
      <c r="AZ278" s="32"/>
      <c r="BA278" s="32"/>
      <c r="BB278" s="32"/>
    </row>
    <row r="279" spans="1:54" x14ac:dyDescent="0.2">
      <c r="A279" s="84" t="s">
        <v>510</v>
      </c>
      <c r="B279" s="85" t="s">
        <v>744</v>
      </c>
      <c r="C279" s="86" t="s">
        <v>361</v>
      </c>
      <c r="D279" s="87">
        <f t="shared" si="12"/>
        <v>17050</v>
      </c>
      <c r="E279" s="87" t="s">
        <v>1064</v>
      </c>
      <c r="F279" s="95">
        <f t="shared" si="13"/>
        <v>12</v>
      </c>
      <c r="G279" s="88">
        <v>1</v>
      </c>
      <c r="H279" s="89"/>
      <c r="I279" s="88">
        <v>2</v>
      </c>
      <c r="J279" s="89">
        <v>3</v>
      </c>
      <c r="K279" s="88">
        <v>1</v>
      </c>
      <c r="L279" s="89">
        <v>1</v>
      </c>
      <c r="M279" s="88"/>
      <c r="N279" s="89"/>
      <c r="O279" s="88"/>
      <c r="P279" s="89"/>
      <c r="Q279" s="88">
        <v>2</v>
      </c>
      <c r="R279" s="89"/>
      <c r="S279" s="88"/>
      <c r="T279" s="89"/>
      <c r="U279" s="88"/>
      <c r="V279" s="89">
        <f t="shared" ref="V279:V342" si="14">IF(OR(SUM(N279:R279)&lt;2,SUM(S279:U279)&lt;2),0,2*(SUM(N279:R279)-1))</f>
        <v>0</v>
      </c>
      <c r="W279" s="88"/>
      <c r="X279" s="89"/>
      <c r="Y279" s="88"/>
      <c r="Z279" s="89"/>
      <c r="AA279" s="88"/>
      <c r="AB279" s="89"/>
      <c r="AC279" s="88"/>
      <c r="AD279" s="89"/>
      <c r="AE279" s="88"/>
      <c r="AF279" s="89"/>
      <c r="AG279" s="88"/>
      <c r="AH279" s="89"/>
      <c r="AI279" s="88"/>
      <c r="AJ279" s="89"/>
      <c r="AK279" s="88"/>
      <c r="AL279" s="89"/>
      <c r="AM279" s="88"/>
      <c r="AN279" s="89"/>
      <c r="AO279" s="88"/>
      <c r="AP279" s="89"/>
      <c r="AQ279" s="88">
        <v>2</v>
      </c>
      <c r="AR279" s="89"/>
      <c r="AS279" s="88"/>
      <c r="AT279" s="89"/>
      <c r="AU279" s="88"/>
      <c r="AV279" s="84" t="s">
        <v>510</v>
      </c>
      <c r="AW279" s="85" t="s">
        <v>744</v>
      </c>
      <c r="AX279" s="32"/>
      <c r="AY279" s="32"/>
      <c r="AZ279" s="32"/>
      <c r="BA279" s="32"/>
      <c r="BB279" s="32"/>
    </row>
    <row r="280" spans="1:54" x14ac:dyDescent="0.2">
      <c r="A280" s="94" t="s">
        <v>510</v>
      </c>
      <c r="B280" s="90" t="s">
        <v>745</v>
      </c>
      <c r="C280" s="91" t="s">
        <v>362</v>
      </c>
      <c r="D280" s="92">
        <f t="shared" si="12"/>
        <v>18190</v>
      </c>
      <c r="E280" s="92" t="s">
        <v>1064</v>
      </c>
      <c r="F280" s="96">
        <f t="shared" si="13"/>
        <v>12</v>
      </c>
      <c r="G280" s="93">
        <v>1</v>
      </c>
      <c r="H280" s="93"/>
      <c r="I280" s="93">
        <v>2</v>
      </c>
      <c r="J280" s="93">
        <v>3</v>
      </c>
      <c r="K280" s="93">
        <v>1</v>
      </c>
      <c r="L280" s="93">
        <v>1</v>
      </c>
      <c r="M280" s="93"/>
      <c r="N280" s="93"/>
      <c r="O280" s="93"/>
      <c r="P280" s="93"/>
      <c r="Q280" s="93">
        <v>2</v>
      </c>
      <c r="R280" s="93"/>
      <c r="S280" s="93"/>
      <c r="T280" s="93"/>
      <c r="U280" s="93"/>
      <c r="V280" s="93">
        <f t="shared" si="14"/>
        <v>0</v>
      </c>
      <c r="W280" s="93"/>
      <c r="X280" s="93"/>
      <c r="Y280" s="93"/>
      <c r="Z280" s="93"/>
      <c r="AA280" s="93"/>
      <c r="AB280" s="93"/>
      <c r="AC280" s="93"/>
      <c r="AD280" s="93"/>
      <c r="AE280" s="93"/>
      <c r="AF280" s="93"/>
      <c r="AG280" s="93"/>
      <c r="AH280" s="93"/>
      <c r="AI280" s="93">
        <v>2</v>
      </c>
      <c r="AJ280" s="93"/>
      <c r="AK280" s="93"/>
      <c r="AL280" s="93"/>
      <c r="AM280" s="93"/>
      <c r="AN280" s="93"/>
      <c r="AO280" s="93"/>
      <c r="AP280" s="93"/>
      <c r="AQ280" s="93"/>
      <c r="AR280" s="93"/>
      <c r="AS280" s="93"/>
      <c r="AT280" s="93"/>
      <c r="AU280" s="93"/>
      <c r="AV280" s="94" t="s">
        <v>510</v>
      </c>
      <c r="AW280" s="90" t="s">
        <v>745</v>
      </c>
      <c r="AX280" s="32"/>
      <c r="AY280" s="32"/>
      <c r="AZ280" s="32"/>
      <c r="BA280" s="32"/>
      <c r="BB280" s="32"/>
    </row>
    <row r="281" spans="1:54" x14ac:dyDescent="0.2">
      <c r="A281" s="84" t="s">
        <v>510</v>
      </c>
      <c r="B281" s="85" t="s">
        <v>746</v>
      </c>
      <c r="C281" s="86" t="s">
        <v>363</v>
      </c>
      <c r="D281" s="87">
        <f t="shared" si="12"/>
        <v>18190</v>
      </c>
      <c r="E281" s="87" t="s">
        <v>1064</v>
      </c>
      <c r="F281" s="95">
        <f t="shared" si="13"/>
        <v>12</v>
      </c>
      <c r="G281" s="88">
        <v>1</v>
      </c>
      <c r="H281" s="89"/>
      <c r="I281" s="88">
        <v>2</v>
      </c>
      <c r="J281" s="89">
        <v>3</v>
      </c>
      <c r="K281" s="88">
        <v>1</v>
      </c>
      <c r="L281" s="89">
        <v>1</v>
      </c>
      <c r="M281" s="88"/>
      <c r="N281" s="89"/>
      <c r="O281" s="88"/>
      <c r="P281" s="89"/>
      <c r="Q281" s="88">
        <v>2</v>
      </c>
      <c r="R281" s="89"/>
      <c r="S281" s="88"/>
      <c r="T281" s="89"/>
      <c r="U281" s="88"/>
      <c r="V281" s="89">
        <f t="shared" si="14"/>
        <v>0</v>
      </c>
      <c r="W281" s="88"/>
      <c r="X281" s="89"/>
      <c r="Y281" s="88"/>
      <c r="Z281" s="89"/>
      <c r="AA281" s="88"/>
      <c r="AB281" s="89"/>
      <c r="AC281" s="88"/>
      <c r="AD281" s="89"/>
      <c r="AE281" s="88"/>
      <c r="AF281" s="89"/>
      <c r="AG281" s="88"/>
      <c r="AH281" s="89"/>
      <c r="AI281" s="88">
        <v>2</v>
      </c>
      <c r="AJ281" s="89"/>
      <c r="AK281" s="88"/>
      <c r="AL281" s="89"/>
      <c r="AM281" s="88"/>
      <c r="AN281" s="89"/>
      <c r="AO281" s="88"/>
      <c r="AP281" s="89"/>
      <c r="AQ281" s="88"/>
      <c r="AR281" s="89"/>
      <c r="AS281" s="88"/>
      <c r="AT281" s="89"/>
      <c r="AU281" s="88"/>
      <c r="AV281" s="84" t="s">
        <v>510</v>
      </c>
      <c r="AW281" s="85" t="s">
        <v>746</v>
      </c>
      <c r="AX281" s="32"/>
      <c r="AY281" s="32"/>
      <c r="AZ281" s="32"/>
      <c r="BA281" s="32"/>
      <c r="BB281" s="32"/>
    </row>
    <row r="282" spans="1:54" x14ac:dyDescent="0.2">
      <c r="A282" s="94" t="s">
        <v>510</v>
      </c>
      <c r="B282" s="90" t="s">
        <v>747</v>
      </c>
      <c r="C282" s="91" t="s">
        <v>364</v>
      </c>
      <c r="D282" s="92">
        <f t="shared" si="12"/>
        <v>15310</v>
      </c>
      <c r="E282" s="92" t="s">
        <v>1064</v>
      </c>
      <c r="F282" s="96">
        <f t="shared" si="13"/>
        <v>16</v>
      </c>
      <c r="G282" s="93">
        <v>1</v>
      </c>
      <c r="H282" s="93"/>
      <c r="I282" s="93">
        <v>1</v>
      </c>
      <c r="J282" s="93">
        <v>4</v>
      </c>
      <c r="K282" s="93">
        <v>1</v>
      </c>
      <c r="L282" s="93">
        <v>1</v>
      </c>
      <c r="M282" s="93"/>
      <c r="N282" s="93"/>
      <c r="O282" s="93"/>
      <c r="P282" s="93"/>
      <c r="Q282" s="93">
        <v>2</v>
      </c>
      <c r="R282" s="93"/>
      <c r="S282" s="93"/>
      <c r="T282" s="93">
        <v>4</v>
      </c>
      <c r="U282" s="93"/>
      <c r="V282" s="93">
        <f t="shared" si="14"/>
        <v>2</v>
      </c>
      <c r="W282" s="93"/>
      <c r="X282" s="93"/>
      <c r="Y282" s="93"/>
      <c r="Z282" s="93"/>
      <c r="AA282" s="93"/>
      <c r="AB282" s="93"/>
      <c r="AC282" s="93"/>
      <c r="AD282" s="93"/>
      <c r="AE282" s="93"/>
      <c r="AF282" s="93"/>
      <c r="AG282" s="93"/>
      <c r="AH282" s="93"/>
      <c r="AI282" s="93"/>
      <c r="AJ282" s="93"/>
      <c r="AK282" s="93"/>
      <c r="AL282" s="93"/>
      <c r="AM282" s="93"/>
      <c r="AN282" s="93"/>
      <c r="AO282" s="93"/>
      <c r="AP282" s="93"/>
      <c r="AQ282" s="93"/>
      <c r="AR282" s="93"/>
      <c r="AS282" s="93"/>
      <c r="AT282" s="93"/>
      <c r="AU282" s="93"/>
      <c r="AV282" s="94" t="s">
        <v>510</v>
      </c>
      <c r="AW282" s="90" t="s">
        <v>747</v>
      </c>
      <c r="AX282" s="32"/>
      <c r="AY282" s="32"/>
      <c r="AZ282" s="32"/>
      <c r="BA282" s="32"/>
      <c r="BB282" s="32"/>
    </row>
    <row r="283" spans="1:54" x14ac:dyDescent="0.2">
      <c r="A283" s="84" t="s">
        <v>510</v>
      </c>
      <c r="B283" s="85" t="s">
        <v>748</v>
      </c>
      <c r="C283" s="86" t="s">
        <v>842</v>
      </c>
      <c r="D283" s="87">
        <f t="shared" si="12"/>
        <v>10850</v>
      </c>
      <c r="E283" s="87" t="s">
        <v>1064</v>
      </c>
      <c r="F283" s="95">
        <f t="shared" si="13"/>
        <v>9</v>
      </c>
      <c r="G283" s="88"/>
      <c r="H283" s="89"/>
      <c r="I283" s="88"/>
      <c r="J283" s="89">
        <v>5</v>
      </c>
      <c r="K283" s="88">
        <v>1</v>
      </c>
      <c r="L283" s="89"/>
      <c r="M283" s="88"/>
      <c r="N283" s="89"/>
      <c r="O283" s="88"/>
      <c r="P283" s="89"/>
      <c r="Q283" s="88"/>
      <c r="R283" s="89">
        <v>1</v>
      </c>
      <c r="S283" s="88"/>
      <c r="T283" s="89"/>
      <c r="U283" s="88">
        <v>2</v>
      </c>
      <c r="V283" s="89">
        <f t="shared" si="14"/>
        <v>0</v>
      </c>
      <c r="W283" s="88"/>
      <c r="X283" s="89"/>
      <c r="Y283" s="88"/>
      <c r="Z283" s="89"/>
      <c r="AA283" s="88"/>
      <c r="AB283" s="89"/>
      <c r="AC283" s="88"/>
      <c r="AD283" s="89"/>
      <c r="AE283" s="88"/>
      <c r="AF283" s="89"/>
      <c r="AG283" s="88"/>
      <c r="AH283" s="89"/>
      <c r="AI283" s="88"/>
      <c r="AJ283" s="89"/>
      <c r="AK283" s="88"/>
      <c r="AL283" s="89"/>
      <c r="AM283" s="88"/>
      <c r="AN283" s="89"/>
      <c r="AO283" s="88"/>
      <c r="AP283" s="89"/>
      <c r="AQ283" s="88"/>
      <c r="AR283" s="89"/>
      <c r="AS283" s="88"/>
      <c r="AT283" s="89"/>
      <c r="AU283" s="88"/>
      <c r="AV283" s="84" t="s">
        <v>510</v>
      </c>
      <c r="AW283" s="85" t="s">
        <v>748</v>
      </c>
      <c r="AX283" s="32"/>
      <c r="AY283" s="32"/>
      <c r="AZ283" s="32"/>
      <c r="BA283" s="32"/>
      <c r="BB283" s="32"/>
    </row>
    <row r="284" spans="1:54" x14ac:dyDescent="0.2">
      <c r="A284" s="94" t="s">
        <v>510</v>
      </c>
      <c r="B284" s="90" t="s">
        <v>749</v>
      </c>
      <c r="C284" s="91" t="s">
        <v>843</v>
      </c>
      <c r="D284" s="92">
        <f t="shared" si="12"/>
        <v>16130</v>
      </c>
      <c r="E284" s="92" t="s">
        <v>1064</v>
      </c>
      <c r="F284" s="96">
        <f t="shared" si="13"/>
        <v>18</v>
      </c>
      <c r="G284" s="93">
        <v>1</v>
      </c>
      <c r="H284" s="93"/>
      <c r="I284" s="93">
        <v>1</v>
      </c>
      <c r="J284" s="93">
        <v>4</v>
      </c>
      <c r="K284" s="93">
        <v>1</v>
      </c>
      <c r="L284" s="93">
        <v>1</v>
      </c>
      <c r="M284" s="93"/>
      <c r="N284" s="93"/>
      <c r="O284" s="93"/>
      <c r="P284" s="93"/>
      <c r="Q284" s="93">
        <v>2</v>
      </c>
      <c r="R284" s="93"/>
      <c r="S284" s="93"/>
      <c r="T284" s="93">
        <v>4</v>
      </c>
      <c r="U284" s="93"/>
      <c r="V284" s="93">
        <f t="shared" si="14"/>
        <v>2</v>
      </c>
      <c r="W284" s="93"/>
      <c r="X284" s="93"/>
      <c r="Y284" s="93"/>
      <c r="Z284" s="93"/>
      <c r="AA284" s="93">
        <v>2</v>
      </c>
      <c r="AB284" s="93"/>
      <c r="AC284" s="93"/>
      <c r="AD284" s="93"/>
      <c r="AE284" s="93"/>
      <c r="AF284" s="93"/>
      <c r="AG284" s="93"/>
      <c r="AH284" s="93"/>
      <c r="AI284" s="93"/>
      <c r="AJ284" s="93"/>
      <c r="AK284" s="93"/>
      <c r="AL284" s="93"/>
      <c r="AM284" s="93"/>
      <c r="AN284" s="93"/>
      <c r="AO284" s="93"/>
      <c r="AP284" s="93"/>
      <c r="AQ284" s="93"/>
      <c r="AR284" s="93"/>
      <c r="AS284" s="93"/>
      <c r="AT284" s="93"/>
      <c r="AU284" s="93"/>
      <c r="AV284" s="94" t="s">
        <v>510</v>
      </c>
      <c r="AW284" s="90" t="s">
        <v>749</v>
      </c>
      <c r="AX284" s="32"/>
      <c r="AY284" s="32"/>
      <c r="AZ284" s="32"/>
      <c r="BA284" s="32"/>
      <c r="BB284" s="32"/>
    </row>
    <row r="285" spans="1:54" x14ac:dyDescent="0.2">
      <c r="A285" s="84" t="s">
        <v>510</v>
      </c>
      <c r="B285" s="85" t="s">
        <v>750</v>
      </c>
      <c r="C285" s="86" t="s">
        <v>844</v>
      </c>
      <c r="D285" s="87">
        <f t="shared" si="12"/>
        <v>16130</v>
      </c>
      <c r="E285" s="87" t="s">
        <v>1064</v>
      </c>
      <c r="F285" s="95">
        <f t="shared" si="13"/>
        <v>18</v>
      </c>
      <c r="G285" s="88">
        <v>1</v>
      </c>
      <c r="H285" s="89"/>
      <c r="I285" s="88">
        <v>1</v>
      </c>
      <c r="J285" s="89">
        <v>4</v>
      </c>
      <c r="K285" s="88">
        <v>1</v>
      </c>
      <c r="L285" s="89">
        <v>1</v>
      </c>
      <c r="M285" s="88"/>
      <c r="N285" s="89"/>
      <c r="O285" s="88"/>
      <c r="P285" s="89"/>
      <c r="Q285" s="88">
        <v>2</v>
      </c>
      <c r="R285" s="89"/>
      <c r="S285" s="88"/>
      <c r="T285" s="89">
        <v>4</v>
      </c>
      <c r="U285" s="88"/>
      <c r="V285" s="89">
        <f t="shared" si="14"/>
        <v>2</v>
      </c>
      <c r="W285" s="88"/>
      <c r="X285" s="89"/>
      <c r="Y285" s="88"/>
      <c r="Z285" s="89"/>
      <c r="AA285" s="88">
        <v>2</v>
      </c>
      <c r="AB285" s="89"/>
      <c r="AC285" s="88"/>
      <c r="AD285" s="89"/>
      <c r="AE285" s="88"/>
      <c r="AF285" s="89"/>
      <c r="AG285" s="88"/>
      <c r="AH285" s="89"/>
      <c r="AI285" s="88"/>
      <c r="AJ285" s="89"/>
      <c r="AK285" s="88"/>
      <c r="AL285" s="89"/>
      <c r="AM285" s="88"/>
      <c r="AN285" s="89"/>
      <c r="AO285" s="88"/>
      <c r="AP285" s="89"/>
      <c r="AQ285" s="88"/>
      <c r="AR285" s="89"/>
      <c r="AS285" s="88"/>
      <c r="AT285" s="89"/>
      <c r="AU285" s="88"/>
      <c r="AV285" s="84" t="s">
        <v>510</v>
      </c>
      <c r="AW285" s="85" t="s">
        <v>750</v>
      </c>
      <c r="AX285" s="32"/>
      <c r="AY285" s="32"/>
      <c r="AZ285" s="32"/>
      <c r="BA285" s="32"/>
      <c r="BB285" s="32"/>
    </row>
    <row r="286" spans="1:54" x14ac:dyDescent="0.2">
      <c r="A286" s="94" t="s">
        <v>510</v>
      </c>
      <c r="B286" s="90" t="s">
        <v>751</v>
      </c>
      <c r="C286" s="91" t="s">
        <v>872</v>
      </c>
      <c r="D286" s="92">
        <f t="shared" si="12"/>
        <v>17250</v>
      </c>
      <c r="E286" s="92" t="s">
        <v>1064</v>
      </c>
      <c r="F286" s="96">
        <f t="shared" si="13"/>
        <v>12</v>
      </c>
      <c r="G286" s="93">
        <v>1</v>
      </c>
      <c r="H286" s="93"/>
      <c r="I286" s="93">
        <v>1</v>
      </c>
      <c r="J286" s="93">
        <v>4</v>
      </c>
      <c r="K286" s="93">
        <v>1</v>
      </c>
      <c r="L286" s="93">
        <v>1</v>
      </c>
      <c r="M286" s="93"/>
      <c r="N286" s="93"/>
      <c r="O286" s="93"/>
      <c r="P286" s="93"/>
      <c r="Q286" s="93">
        <v>2</v>
      </c>
      <c r="R286" s="93"/>
      <c r="S286" s="93"/>
      <c r="T286" s="93"/>
      <c r="U286" s="93"/>
      <c r="V286" s="93">
        <f t="shared" si="14"/>
        <v>0</v>
      </c>
      <c r="W286" s="93"/>
      <c r="X286" s="93"/>
      <c r="Y286" s="93"/>
      <c r="Z286" s="93"/>
      <c r="AA286" s="93"/>
      <c r="AB286" s="93"/>
      <c r="AC286" s="93"/>
      <c r="AD286" s="93"/>
      <c r="AE286" s="93"/>
      <c r="AF286" s="93"/>
      <c r="AG286" s="93"/>
      <c r="AH286" s="93"/>
      <c r="AI286" s="93"/>
      <c r="AJ286" s="93"/>
      <c r="AK286" s="93"/>
      <c r="AL286" s="93"/>
      <c r="AM286" s="93"/>
      <c r="AN286" s="93"/>
      <c r="AO286" s="93"/>
      <c r="AP286" s="93"/>
      <c r="AQ286" s="93">
        <v>2</v>
      </c>
      <c r="AR286" s="93"/>
      <c r="AS286" s="93"/>
      <c r="AT286" s="93"/>
      <c r="AU286" s="93"/>
      <c r="AV286" s="94" t="s">
        <v>510</v>
      </c>
      <c r="AW286" s="90" t="s">
        <v>751</v>
      </c>
      <c r="AX286" s="32"/>
      <c r="AY286" s="32"/>
      <c r="AZ286" s="32"/>
      <c r="BA286" s="32"/>
      <c r="BB286" s="32"/>
    </row>
    <row r="287" spans="1:54" x14ac:dyDescent="0.2">
      <c r="A287" s="84" t="s">
        <v>510</v>
      </c>
      <c r="B287" s="85" t="s">
        <v>752</v>
      </c>
      <c r="C287" s="86" t="s">
        <v>873</v>
      </c>
      <c r="D287" s="87">
        <f t="shared" si="12"/>
        <v>17250</v>
      </c>
      <c r="E287" s="87" t="s">
        <v>1064</v>
      </c>
      <c r="F287" s="95">
        <f t="shared" si="13"/>
        <v>12</v>
      </c>
      <c r="G287" s="88">
        <v>1</v>
      </c>
      <c r="H287" s="89"/>
      <c r="I287" s="88">
        <v>1</v>
      </c>
      <c r="J287" s="89">
        <v>4</v>
      </c>
      <c r="K287" s="88">
        <v>1</v>
      </c>
      <c r="L287" s="89">
        <v>1</v>
      </c>
      <c r="M287" s="88"/>
      <c r="N287" s="89"/>
      <c r="O287" s="88"/>
      <c r="P287" s="89"/>
      <c r="Q287" s="88">
        <v>2</v>
      </c>
      <c r="R287" s="89"/>
      <c r="S287" s="88"/>
      <c r="T287" s="89"/>
      <c r="U287" s="88"/>
      <c r="V287" s="89">
        <f t="shared" si="14"/>
        <v>0</v>
      </c>
      <c r="W287" s="88"/>
      <c r="X287" s="89"/>
      <c r="Y287" s="88"/>
      <c r="Z287" s="89"/>
      <c r="AA287" s="88"/>
      <c r="AB287" s="89"/>
      <c r="AC287" s="88"/>
      <c r="AD287" s="89"/>
      <c r="AE287" s="88"/>
      <c r="AF287" s="89"/>
      <c r="AG287" s="88"/>
      <c r="AH287" s="89"/>
      <c r="AI287" s="88"/>
      <c r="AJ287" s="89"/>
      <c r="AK287" s="88"/>
      <c r="AL287" s="89"/>
      <c r="AM287" s="88"/>
      <c r="AN287" s="89"/>
      <c r="AO287" s="88"/>
      <c r="AP287" s="89"/>
      <c r="AQ287" s="88">
        <v>2</v>
      </c>
      <c r="AR287" s="89"/>
      <c r="AS287" s="88"/>
      <c r="AT287" s="89"/>
      <c r="AU287" s="88"/>
      <c r="AV287" s="84" t="s">
        <v>510</v>
      </c>
      <c r="AW287" s="85" t="s">
        <v>752</v>
      </c>
      <c r="AX287" s="32"/>
      <c r="AY287" s="32"/>
      <c r="AZ287" s="32"/>
      <c r="BA287" s="32"/>
      <c r="BB287" s="32"/>
    </row>
    <row r="288" spans="1:54" x14ac:dyDescent="0.2">
      <c r="A288" s="94" t="s">
        <v>510</v>
      </c>
      <c r="B288" s="90" t="s">
        <v>753</v>
      </c>
      <c r="C288" s="91" t="s">
        <v>874</v>
      </c>
      <c r="D288" s="92">
        <f t="shared" si="12"/>
        <v>18390</v>
      </c>
      <c r="E288" s="92" t="s">
        <v>1064</v>
      </c>
      <c r="F288" s="96">
        <f t="shared" si="13"/>
        <v>12</v>
      </c>
      <c r="G288" s="93">
        <v>1</v>
      </c>
      <c r="H288" s="93"/>
      <c r="I288" s="93">
        <v>1</v>
      </c>
      <c r="J288" s="93">
        <v>4</v>
      </c>
      <c r="K288" s="93">
        <v>1</v>
      </c>
      <c r="L288" s="93">
        <v>1</v>
      </c>
      <c r="M288" s="93"/>
      <c r="N288" s="93"/>
      <c r="O288" s="93"/>
      <c r="P288" s="93"/>
      <c r="Q288" s="93">
        <v>2</v>
      </c>
      <c r="R288" s="93"/>
      <c r="S288" s="93"/>
      <c r="T288" s="93"/>
      <c r="U288" s="93"/>
      <c r="V288" s="93">
        <f t="shared" si="14"/>
        <v>0</v>
      </c>
      <c r="W288" s="93"/>
      <c r="X288" s="93"/>
      <c r="Y288" s="93"/>
      <c r="Z288" s="93"/>
      <c r="AA288" s="93"/>
      <c r="AB288" s="93"/>
      <c r="AC288" s="93"/>
      <c r="AD288" s="93"/>
      <c r="AE288" s="93"/>
      <c r="AF288" s="93"/>
      <c r="AG288" s="93"/>
      <c r="AH288" s="93"/>
      <c r="AI288" s="93">
        <v>2</v>
      </c>
      <c r="AJ288" s="93"/>
      <c r="AK288" s="93"/>
      <c r="AL288" s="93"/>
      <c r="AM288" s="93"/>
      <c r="AN288" s="93"/>
      <c r="AO288" s="93"/>
      <c r="AP288" s="93"/>
      <c r="AQ288" s="93"/>
      <c r="AR288" s="93"/>
      <c r="AS288" s="93"/>
      <c r="AT288" s="93"/>
      <c r="AU288" s="93"/>
      <c r="AV288" s="94" t="s">
        <v>510</v>
      </c>
      <c r="AW288" s="90" t="s">
        <v>753</v>
      </c>
      <c r="AX288" s="32"/>
      <c r="AY288" s="32"/>
      <c r="AZ288" s="32"/>
      <c r="BA288" s="32"/>
      <c r="BB288" s="32"/>
    </row>
    <row r="289" spans="1:54" x14ac:dyDescent="0.2">
      <c r="A289" s="84" t="s">
        <v>510</v>
      </c>
      <c r="B289" s="85" t="s">
        <v>754</v>
      </c>
      <c r="C289" s="86" t="s">
        <v>875</v>
      </c>
      <c r="D289" s="87">
        <f t="shared" si="12"/>
        <v>18390</v>
      </c>
      <c r="E289" s="87" t="s">
        <v>1064</v>
      </c>
      <c r="F289" s="95">
        <f t="shared" si="13"/>
        <v>12</v>
      </c>
      <c r="G289" s="88">
        <v>1</v>
      </c>
      <c r="H289" s="89"/>
      <c r="I289" s="88">
        <v>1</v>
      </c>
      <c r="J289" s="89">
        <v>4</v>
      </c>
      <c r="K289" s="88">
        <v>1</v>
      </c>
      <c r="L289" s="89">
        <v>1</v>
      </c>
      <c r="M289" s="88"/>
      <c r="N289" s="89"/>
      <c r="O289" s="88"/>
      <c r="P289" s="89"/>
      <c r="Q289" s="88">
        <v>2</v>
      </c>
      <c r="R289" s="89"/>
      <c r="S289" s="88"/>
      <c r="T289" s="89"/>
      <c r="U289" s="88"/>
      <c r="V289" s="89">
        <f t="shared" si="14"/>
        <v>0</v>
      </c>
      <c r="W289" s="88"/>
      <c r="X289" s="89"/>
      <c r="Y289" s="88"/>
      <c r="Z289" s="89"/>
      <c r="AA289" s="88"/>
      <c r="AB289" s="89"/>
      <c r="AC289" s="88"/>
      <c r="AD289" s="89"/>
      <c r="AE289" s="88"/>
      <c r="AF289" s="89"/>
      <c r="AG289" s="88"/>
      <c r="AH289" s="89"/>
      <c r="AI289" s="88">
        <v>2</v>
      </c>
      <c r="AJ289" s="89"/>
      <c r="AK289" s="88"/>
      <c r="AL289" s="89"/>
      <c r="AM289" s="88"/>
      <c r="AN289" s="89"/>
      <c r="AO289" s="88"/>
      <c r="AP289" s="89"/>
      <c r="AQ289" s="88"/>
      <c r="AR289" s="89"/>
      <c r="AS289" s="88"/>
      <c r="AT289" s="89"/>
      <c r="AU289" s="88"/>
      <c r="AV289" s="84" t="s">
        <v>510</v>
      </c>
      <c r="AW289" s="85" t="s">
        <v>754</v>
      </c>
      <c r="AX289" s="32"/>
      <c r="AY289" s="32"/>
      <c r="AZ289" s="32"/>
      <c r="BA289" s="32"/>
      <c r="BB289" s="32"/>
    </row>
    <row r="290" spans="1:54" x14ac:dyDescent="0.2">
      <c r="A290" s="94" t="s">
        <v>510</v>
      </c>
      <c r="B290" s="90" t="s">
        <v>755</v>
      </c>
      <c r="C290" s="91" t="s">
        <v>876</v>
      </c>
      <c r="D290" s="92">
        <f t="shared" si="12"/>
        <v>15510</v>
      </c>
      <c r="E290" s="92" t="s">
        <v>1064</v>
      </c>
      <c r="F290" s="96">
        <f t="shared" si="13"/>
        <v>16</v>
      </c>
      <c r="G290" s="93">
        <v>1</v>
      </c>
      <c r="H290" s="93"/>
      <c r="I290" s="93"/>
      <c r="J290" s="93">
        <v>5</v>
      </c>
      <c r="K290" s="93">
        <v>1</v>
      </c>
      <c r="L290" s="93">
        <v>1</v>
      </c>
      <c r="M290" s="93"/>
      <c r="N290" s="93"/>
      <c r="O290" s="93"/>
      <c r="P290" s="93"/>
      <c r="Q290" s="93">
        <v>2</v>
      </c>
      <c r="R290" s="93"/>
      <c r="S290" s="93"/>
      <c r="T290" s="93">
        <v>4</v>
      </c>
      <c r="U290" s="93"/>
      <c r="V290" s="93">
        <f t="shared" si="14"/>
        <v>2</v>
      </c>
      <c r="W290" s="93"/>
      <c r="X290" s="93"/>
      <c r="Y290" s="93"/>
      <c r="Z290" s="93"/>
      <c r="AA290" s="93"/>
      <c r="AB290" s="93"/>
      <c r="AC290" s="93"/>
      <c r="AD290" s="93"/>
      <c r="AE290" s="93"/>
      <c r="AF290" s="93"/>
      <c r="AG290" s="93"/>
      <c r="AH290" s="93"/>
      <c r="AI290" s="93"/>
      <c r="AJ290" s="93"/>
      <c r="AK290" s="93"/>
      <c r="AL290" s="93"/>
      <c r="AM290" s="93"/>
      <c r="AN290" s="93"/>
      <c r="AO290" s="93"/>
      <c r="AP290" s="93"/>
      <c r="AQ290" s="93"/>
      <c r="AR290" s="93"/>
      <c r="AS290" s="93"/>
      <c r="AT290" s="93"/>
      <c r="AU290" s="93"/>
      <c r="AV290" s="94" t="s">
        <v>510</v>
      </c>
      <c r="AW290" s="90" t="s">
        <v>755</v>
      </c>
      <c r="AX290" s="32"/>
      <c r="AY290" s="32"/>
      <c r="AZ290" s="32"/>
      <c r="BA290" s="32"/>
      <c r="BB290" s="32"/>
    </row>
    <row r="291" spans="1:54" x14ac:dyDescent="0.2">
      <c r="A291" s="84" t="s">
        <v>510</v>
      </c>
      <c r="B291" s="85" t="s">
        <v>756</v>
      </c>
      <c r="C291" s="86" t="s">
        <v>890</v>
      </c>
      <c r="D291" s="87">
        <f t="shared" si="12"/>
        <v>16330</v>
      </c>
      <c r="E291" s="87" t="s">
        <v>1064</v>
      </c>
      <c r="F291" s="95">
        <f t="shared" si="13"/>
        <v>18</v>
      </c>
      <c r="G291" s="88">
        <v>1</v>
      </c>
      <c r="H291" s="89"/>
      <c r="I291" s="88"/>
      <c r="J291" s="89">
        <v>5</v>
      </c>
      <c r="K291" s="88">
        <v>1</v>
      </c>
      <c r="L291" s="89">
        <v>1</v>
      </c>
      <c r="M291" s="88"/>
      <c r="N291" s="89"/>
      <c r="O291" s="88"/>
      <c r="P291" s="89"/>
      <c r="Q291" s="88">
        <v>2</v>
      </c>
      <c r="R291" s="89"/>
      <c r="S291" s="88"/>
      <c r="T291" s="89">
        <v>4</v>
      </c>
      <c r="U291" s="88"/>
      <c r="V291" s="89">
        <f t="shared" si="14"/>
        <v>2</v>
      </c>
      <c r="W291" s="88"/>
      <c r="X291" s="89"/>
      <c r="Y291" s="88"/>
      <c r="Z291" s="89"/>
      <c r="AA291" s="88">
        <v>2</v>
      </c>
      <c r="AB291" s="89"/>
      <c r="AC291" s="88"/>
      <c r="AD291" s="89"/>
      <c r="AE291" s="88"/>
      <c r="AF291" s="89"/>
      <c r="AG291" s="88"/>
      <c r="AH291" s="89"/>
      <c r="AI291" s="88"/>
      <c r="AJ291" s="89"/>
      <c r="AK291" s="88"/>
      <c r="AL291" s="89"/>
      <c r="AM291" s="88"/>
      <c r="AN291" s="89"/>
      <c r="AO291" s="88"/>
      <c r="AP291" s="89"/>
      <c r="AQ291" s="88"/>
      <c r="AR291" s="89"/>
      <c r="AS291" s="88"/>
      <c r="AT291" s="89"/>
      <c r="AU291" s="88"/>
      <c r="AV291" s="84" t="s">
        <v>510</v>
      </c>
      <c r="AW291" s="85" t="s">
        <v>756</v>
      </c>
      <c r="AX291" s="32"/>
      <c r="AY291" s="32"/>
      <c r="AZ291" s="32"/>
      <c r="BA291" s="32"/>
      <c r="BB291" s="32"/>
    </row>
    <row r="292" spans="1:54" x14ac:dyDescent="0.2">
      <c r="A292" s="94" t="s">
        <v>510</v>
      </c>
      <c r="B292" s="90" t="s">
        <v>757</v>
      </c>
      <c r="C292" s="91" t="s">
        <v>891</v>
      </c>
      <c r="D292" s="92">
        <f t="shared" si="12"/>
        <v>16330</v>
      </c>
      <c r="E292" s="92" t="s">
        <v>1064</v>
      </c>
      <c r="F292" s="96">
        <f t="shared" si="13"/>
        <v>18</v>
      </c>
      <c r="G292" s="93">
        <v>1</v>
      </c>
      <c r="H292" s="93"/>
      <c r="I292" s="93"/>
      <c r="J292" s="93">
        <v>5</v>
      </c>
      <c r="K292" s="93">
        <v>1</v>
      </c>
      <c r="L292" s="93">
        <v>1</v>
      </c>
      <c r="M292" s="93"/>
      <c r="N292" s="93"/>
      <c r="O292" s="93"/>
      <c r="P292" s="93"/>
      <c r="Q292" s="93">
        <v>2</v>
      </c>
      <c r="R292" s="93"/>
      <c r="S292" s="93"/>
      <c r="T292" s="93">
        <v>4</v>
      </c>
      <c r="U292" s="93"/>
      <c r="V292" s="93">
        <f t="shared" si="14"/>
        <v>2</v>
      </c>
      <c r="W292" s="93"/>
      <c r="X292" s="93"/>
      <c r="Y292" s="93"/>
      <c r="Z292" s="93"/>
      <c r="AA292" s="93">
        <v>2</v>
      </c>
      <c r="AB292" s="93"/>
      <c r="AC292" s="93"/>
      <c r="AD292" s="93"/>
      <c r="AE292" s="93"/>
      <c r="AF292" s="93"/>
      <c r="AG292" s="93"/>
      <c r="AH292" s="93"/>
      <c r="AI292" s="93"/>
      <c r="AJ292" s="93"/>
      <c r="AK292" s="93"/>
      <c r="AL292" s="93"/>
      <c r="AM292" s="93"/>
      <c r="AN292" s="93"/>
      <c r="AO292" s="93"/>
      <c r="AP292" s="93"/>
      <c r="AQ292" s="93"/>
      <c r="AR292" s="93"/>
      <c r="AS292" s="93"/>
      <c r="AT292" s="93"/>
      <c r="AU292" s="93"/>
      <c r="AV292" s="94" t="s">
        <v>510</v>
      </c>
      <c r="AW292" s="90" t="s">
        <v>757</v>
      </c>
      <c r="AX292" s="32"/>
      <c r="AY292" s="32"/>
      <c r="AZ292" s="32"/>
      <c r="BA292" s="32"/>
      <c r="BB292" s="32"/>
    </row>
    <row r="293" spans="1:54" x14ac:dyDescent="0.2">
      <c r="A293" s="84" t="s">
        <v>510</v>
      </c>
      <c r="B293" s="85" t="s">
        <v>758</v>
      </c>
      <c r="C293" s="86" t="s">
        <v>892</v>
      </c>
      <c r="D293" s="87">
        <f t="shared" si="12"/>
        <v>17450</v>
      </c>
      <c r="E293" s="87" t="s">
        <v>1064</v>
      </c>
      <c r="F293" s="95">
        <f t="shared" si="13"/>
        <v>12</v>
      </c>
      <c r="G293" s="88">
        <v>1</v>
      </c>
      <c r="H293" s="89"/>
      <c r="I293" s="88"/>
      <c r="J293" s="89">
        <v>5</v>
      </c>
      <c r="K293" s="88">
        <v>1</v>
      </c>
      <c r="L293" s="89">
        <v>1</v>
      </c>
      <c r="M293" s="88"/>
      <c r="N293" s="89"/>
      <c r="O293" s="88"/>
      <c r="P293" s="89"/>
      <c r="Q293" s="88">
        <v>2</v>
      </c>
      <c r="R293" s="89"/>
      <c r="S293" s="88"/>
      <c r="T293" s="89"/>
      <c r="U293" s="88"/>
      <c r="V293" s="89">
        <f t="shared" si="14"/>
        <v>0</v>
      </c>
      <c r="W293" s="88"/>
      <c r="X293" s="89"/>
      <c r="Y293" s="88"/>
      <c r="Z293" s="89"/>
      <c r="AA293" s="88"/>
      <c r="AB293" s="89"/>
      <c r="AC293" s="88"/>
      <c r="AD293" s="89"/>
      <c r="AE293" s="88"/>
      <c r="AF293" s="89"/>
      <c r="AG293" s="88"/>
      <c r="AH293" s="89"/>
      <c r="AI293" s="88"/>
      <c r="AJ293" s="89"/>
      <c r="AK293" s="88"/>
      <c r="AL293" s="89"/>
      <c r="AM293" s="88"/>
      <c r="AN293" s="89"/>
      <c r="AO293" s="88"/>
      <c r="AP293" s="89"/>
      <c r="AQ293" s="88">
        <v>2</v>
      </c>
      <c r="AR293" s="89"/>
      <c r="AS293" s="88"/>
      <c r="AT293" s="89"/>
      <c r="AU293" s="88"/>
      <c r="AV293" s="84" t="s">
        <v>510</v>
      </c>
      <c r="AW293" s="85" t="s">
        <v>758</v>
      </c>
      <c r="AX293" s="32"/>
      <c r="AY293" s="32"/>
      <c r="AZ293" s="32"/>
      <c r="BA293" s="32"/>
      <c r="BB293" s="32"/>
    </row>
    <row r="294" spans="1:54" x14ac:dyDescent="0.2">
      <c r="A294" s="94" t="s">
        <v>510</v>
      </c>
      <c r="B294" s="90" t="s">
        <v>759</v>
      </c>
      <c r="C294" s="91" t="s">
        <v>893</v>
      </c>
      <c r="D294" s="92">
        <f t="shared" si="12"/>
        <v>17450</v>
      </c>
      <c r="E294" s="92" t="s">
        <v>1064</v>
      </c>
      <c r="F294" s="96">
        <f t="shared" si="13"/>
        <v>12</v>
      </c>
      <c r="G294" s="93">
        <v>1</v>
      </c>
      <c r="H294" s="93"/>
      <c r="I294" s="93"/>
      <c r="J294" s="93">
        <v>5</v>
      </c>
      <c r="K294" s="93">
        <v>1</v>
      </c>
      <c r="L294" s="93">
        <v>1</v>
      </c>
      <c r="M294" s="93"/>
      <c r="N294" s="93"/>
      <c r="O294" s="93"/>
      <c r="P294" s="93"/>
      <c r="Q294" s="93">
        <v>2</v>
      </c>
      <c r="R294" s="93"/>
      <c r="S294" s="93"/>
      <c r="T294" s="93"/>
      <c r="U294" s="93"/>
      <c r="V294" s="93">
        <f t="shared" si="14"/>
        <v>0</v>
      </c>
      <c r="W294" s="93"/>
      <c r="X294" s="93"/>
      <c r="Y294" s="93"/>
      <c r="Z294" s="93"/>
      <c r="AA294" s="93"/>
      <c r="AB294" s="93"/>
      <c r="AC294" s="93"/>
      <c r="AD294" s="93"/>
      <c r="AE294" s="93"/>
      <c r="AF294" s="93"/>
      <c r="AG294" s="93"/>
      <c r="AH294" s="93"/>
      <c r="AI294" s="93"/>
      <c r="AJ294" s="93"/>
      <c r="AK294" s="93"/>
      <c r="AL294" s="93"/>
      <c r="AM294" s="93"/>
      <c r="AN294" s="93"/>
      <c r="AO294" s="93"/>
      <c r="AP294" s="93"/>
      <c r="AQ294" s="93">
        <v>2</v>
      </c>
      <c r="AR294" s="93"/>
      <c r="AS294" s="93"/>
      <c r="AT294" s="93"/>
      <c r="AU294" s="93"/>
      <c r="AV294" s="94" t="s">
        <v>510</v>
      </c>
      <c r="AW294" s="90" t="s">
        <v>759</v>
      </c>
      <c r="AX294" s="32"/>
      <c r="AY294" s="32"/>
      <c r="AZ294" s="32"/>
      <c r="BA294" s="32"/>
      <c r="BB294" s="32"/>
    </row>
    <row r="295" spans="1:54" x14ac:dyDescent="0.2">
      <c r="A295" s="84" t="s">
        <v>510</v>
      </c>
      <c r="B295" s="85" t="s">
        <v>760</v>
      </c>
      <c r="C295" s="86" t="s">
        <v>250</v>
      </c>
      <c r="D295" s="87">
        <f t="shared" si="12"/>
        <v>18590</v>
      </c>
      <c r="E295" s="87" t="s">
        <v>1064</v>
      </c>
      <c r="F295" s="95">
        <f t="shared" si="13"/>
        <v>12</v>
      </c>
      <c r="G295" s="88">
        <v>1</v>
      </c>
      <c r="H295" s="89"/>
      <c r="I295" s="88"/>
      <c r="J295" s="89">
        <v>5</v>
      </c>
      <c r="K295" s="88">
        <v>1</v>
      </c>
      <c r="L295" s="89">
        <v>1</v>
      </c>
      <c r="M295" s="88"/>
      <c r="N295" s="89"/>
      <c r="O295" s="88"/>
      <c r="P295" s="89"/>
      <c r="Q295" s="88">
        <v>2</v>
      </c>
      <c r="R295" s="89"/>
      <c r="S295" s="88"/>
      <c r="T295" s="89"/>
      <c r="U295" s="88"/>
      <c r="V295" s="89">
        <f t="shared" si="14"/>
        <v>0</v>
      </c>
      <c r="W295" s="88"/>
      <c r="X295" s="89"/>
      <c r="Y295" s="88"/>
      <c r="Z295" s="89"/>
      <c r="AA295" s="88"/>
      <c r="AB295" s="89"/>
      <c r="AC295" s="88"/>
      <c r="AD295" s="89"/>
      <c r="AE295" s="88"/>
      <c r="AF295" s="89"/>
      <c r="AG295" s="88"/>
      <c r="AH295" s="89"/>
      <c r="AI295" s="88">
        <v>2</v>
      </c>
      <c r="AJ295" s="89"/>
      <c r="AK295" s="88"/>
      <c r="AL295" s="89"/>
      <c r="AM295" s="88"/>
      <c r="AN295" s="89"/>
      <c r="AO295" s="88"/>
      <c r="AP295" s="89"/>
      <c r="AQ295" s="88"/>
      <c r="AR295" s="89"/>
      <c r="AS295" s="88"/>
      <c r="AT295" s="89"/>
      <c r="AU295" s="88"/>
      <c r="AV295" s="84" t="s">
        <v>510</v>
      </c>
      <c r="AW295" s="85" t="s">
        <v>760</v>
      </c>
      <c r="AX295" s="32"/>
      <c r="AY295" s="32"/>
      <c r="AZ295" s="32"/>
      <c r="BA295" s="32"/>
      <c r="BB295" s="32"/>
    </row>
    <row r="296" spans="1:54" x14ac:dyDescent="0.2">
      <c r="A296" s="94" t="s">
        <v>510</v>
      </c>
      <c r="B296" s="90" t="s">
        <v>761</v>
      </c>
      <c r="C296" s="91" t="s">
        <v>251</v>
      </c>
      <c r="D296" s="92">
        <f t="shared" si="12"/>
        <v>18590</v>
      </c>
      <c r="E296" s="92" t="s">
        <v>1064</v>
      </c>
      <c r="F296" s="96">
        <f t="shared" si="13"/>
        <v>12</v>
      </c>
      <c r="G296" s="93">
        <v>1</v>
      </c>
      <c r="H296" s="93"/>
      <c r="I296" s="93"/>
      <c r="J296" s="93">
        <v>5</v>
      </c>
      <c r="K296" s="93">
        <v>1</v>
      </c>
      <c r="L296" s="93">
        <v>1</v>
      </c>
      <c r="M296" s="93"/>
      <c r="N296" s="93"/>
      <c r="O296" s="93"/>
      <c r="P296" s="93"/>
      <c r="Q296" s="93">
        <v>2</v>
      </c>
      <c r="R296" s="93"/>
      <c r="S296" s="93"/>
      <c r="T296" s="93"/>
      <c r="U296" s="93"/>
      <c r="V296" s="93">
        <f t="shared" si="14"/>
        <v>0</v>
      </c>
      <c r="W296" s="93"/>
      <c r="X296" s="93"/>
      <c r="Y296" s="93"/>
      <c r="Z296" s="93"/>
      <c r="AA296" s="93"/>
      <c r="AB296" s="93"/>
      <c r="AC296" s="93"/>
      <c r="AD296" s="93"/>
      <c r="AE296" s="93"/>
      <c r="AF296" s="93"/>
      <c r="AG296" s="93"/>
      <c r="AH296" s="93"/>
      <c r="AI296" s="93">
        <v>2</v>
      </c>
      <c r="AJ296" s="93"/>
      <c r="AK296" s="93"/>
      <c r="AL296" s="93"/>
      <c r="AM296" s="93"/>
      <c r="AN296" s="93"/>
      <c r="AO296" s="93"/>
      <c r="AP296" s="93"/>
      <c r="AQ296" s="93"/>
      <c r="AR296" s="93"/>
      <c r="AS296" s="93"/>
      <c r="AT296" s="93"/>
      <c r="AU296" s="93"/>
      <c r="AV296" s="94" t="s">
        <v>510</v>
      </c>
      <c r="AW296" s="90" t="s">
        <v>761</v>
      </c>
      <c r="AX296" s="32"/>
      <c r="AY296" s="32"/>
      <c r="AZ296" s="32"/>
      <c r="BA296" s="32"/>
      <c r="BB296" s="32"/>
    </row>
    <row r="297" spans="1:54" x14ac:dyDescent="0.2">
      <c r="A297" s="84" t="s">
        <v>510</v>
      </c>
      <c r="B297" s="85" t="s">
        <v>762</v>
      </c>
      <c r="C297" s="86" t="s">
        <v>252</v>
      </c>
      <c r="D297" s="87">
        <f t="shared" si="12"/>
        <v>15860</v>
      </c>
      <c r="E297" s="87" t="s">
        <v>1064</v>
      </c>
      <c r="F297" s="95">
        <f t="shared" si="13"/>
        <v>16</v>
      </c>
      <c r="G297" s="88">
        <v>1</v>
      </c>
      <c r="H297" s="89"/>
      <c r="I297" s="88">
        <v>3</v>
      </c>
      <c r="J297" s="89">
        <v>3</v>
      </c>
      <c r="K297" s="88">
        <v>1</v>
      </c>
      <c r="L297" s="89"/>
      <c r="M297" s="88"/>
      <c r="N297" s="89"/>
      <c r="O297" s="88"/>
      <c r="P297" s="89"/>
      <c r="Q297" s="88">
        <v>2</v>
      </c>
      <c r="R297" s="89"/>
      <c r="S297" s="88"/>
      <c r="T297" s="89">
        <v>4</v>
      </c>
      <c r="U297" s="88"/>
      <c r="V297" s="89">
        <f t="shared" si="14"/>
        <v>2</v>
      </c>
      <c r="W297" s="88"/>
      <c r="X297" s="89"/>
      <c r="Y297" s="88"/>
      <c r="Z297" s="89"/>
      <c r="AA297" s="88"/>
      <c r="AB297" s="89"/>
      <c r="AC297" s="88"/>
      <c r="AD297" s="89"/>
      <c r="AE297" s="88"/>
      <c r="AF297" s="89"/>
      <c r="AG297" s="88"/>
      <c r="AH297" s="89"/>
      <c r="AI297" s="88"/>
      <c r="AJ297" s="89"/>
      <c r="AK297" s="88"/>
      <c r="AL297" s="89"/>
      <c r="AM297" s="88"/>
      <c r="AN297" s="89"/>
      <c r="AO297" s="88"/>
      <c r="AP297" s="89"/>
      <c r="AQ297" s="88"/>
      <c r="AR297" s="89"/>
      <c r="AS297" s="88"/>
      <c r="AT297" s="89"/>
      <c r="AU297" s="88"/>
      <c r="AV297" s="84" t="s">
        <v>510</v>
      </c>
      <c r="AW297" s="85" t="s">
        <v>762</v>
      </c>
      <c r="AX297" s="32"/>
      <c r="AY297" s="32"/>
      <c r="AZ297" s="32"/>
      <c r="BA297" s="32"/>
      <c r="BB297" s="32"/>
    </row>
    <row r="298" spans="1:54" x14ac:dyDescent="0.2">
      <c r="A298" s="94" t="s">
        <v>510</v>
      </c>
      <c r="B298" s="90" t="s">
        <v>763</v>
      </c>
      <c r="C298" s="91" t="s">
        <v>253</v>
      </c>
      <c r="D298" s="92">
        <f t="shared" si="12"/>
        <v>16680</v>
      </c>
      <c r="E298" s="92" t="s">
        <v>1064</v>
      </c>
      <c r="F298" s="96">
        <f t="shared" si="13"/>
        <v>18</v>
      </c>
      <c r="G298" s="93">
        <v>1</v>
      </c>
      <c r="H298" s="93"/>
      <c r="I298" s="93">
        <v>3</v>
      </c>
      <c r="J298" s="93">
        <v>3</v>
      </c>
      <c r="K298" s="93">
        <v>1</v>
      </c>
      <c r="L298" s="93"/>
      <c r="M298" s="93"/>
      <c r="N298" s="93"/>
      <c r="O298" s="93"/>
      <c r="P298" s="93"/>
      <c r="Q298" s="93">
        <v>2</v>
      </c>
      <c r="R298" s="93"/>
      <c r="S298" s="93"/>
      <c r="T298" s="93">
        <v>4</v>
      </c>
      <c r="U298" s="93"/>
      <c r="V298" s="93">
        <f t="shared" si="14"/>
        <v>2</v>
      </c>
      <c r="W298" s="93"/>
      <c r="X298" s="93"/>
      <c r="Y298" s="93"/>
      <c r="Z298" s="93"/>
      <c r="AA298" s="93">
        <v>2</v>
      </c>
      <c r="AB298" s="93"/>
      <c r="AC298" s="93"/>
      <c r="AD298" s="93"/>
      <c r="AE298" s="93"/>
      <c r="AF298" s="93"/>
      <c r="AG298" s="93"/>
      <c r="AH298" s="93"/>
      <c r="AI298" s="93"/>
      <c r="AJ298" s="93"/>
      <c r="AK298" s="93"/>
      <c r="AL298" s="93"/>
      <c r="AM298" s="93"/>
      <c r="AN298" s="93"/>
      <c r="AO298" s="93"/>
      <c r="AP298" s="93"/>
      <c r="AQ298" s="93"/>
      <c r="AR298" s="93"/>
      <c r="AS298" s="93"/>
      <c r="AT298" s="93"/>
      <c r="AU298" s="93"/>
      <c r="AV298" s="94" t="s">
        <v>510</v>
      </c>
      <c r="AW298" s="90" t="s">
        <v>763</v>
      </c>
      <c r="AX298" s="32"/>
      <c r="AY298" s="32"/>
      <c r="AZ298" s="32"/>
      <c r="BA298" s="32"/>
      <c r="BB298" s="32"/>
    </row>
    <row r="299" spans="1:54" x14ac:dyDescent="0.2">
      <c r="A299" s="84" t="s">
        <v>510</v>
      </c>
      <c r="B299" s="85" t="s">
        <v>764</v>
      </c>
      <c r="C299" s="86" t="s">
        <v>254</v>
      </c>
      <c r="D299" s="87">
        <f t="shared" si="12"/>
        <v>16680</v>
      </c>
      <c r="E299" s="87" t="s">
        <v>1064</v>
      </c>
      <c r="F299" s="95">
        <f t="shared" si="13"/>
        <v>18</v>
      </c>
      <c r="G299" s="88">
        <v>1</v>
      </c>
      <c r="H299" s="89"/>
      <c r="I299" s="88">
        <v>3</v>
      </c>
      <c r="J299" s="89">
        <v>3</v>
      </c>
      <c r="K299" s="88">
        <v>1</v>
      </c>
      <c r="L299" s="89"/>
      <c r="M299" s="88"/>
      <c r="N299" s="89"/>
      <c r="O299" s="88"/>
      <c r="P299" s="89"/>
      <c r="Q299" s="88">
        <v>2</v>
      </c>
      <c r="R299" s="89"/>
      <c r="S299" s="88"/>
      <c r="T299" s="89">
        <v>4</v>
      </c>
      <c r="U299" s="88"/>
      <c r="V299" s="89">
        <f t="shared" si="14"/>
        <v>2</v>
      </c>
      <c r="W299" s="88"/>
      <c r="X299" s="89"/>
      <c r="Y299" s="88"/>
      <c r="Z299" s="89"/>
      <c r="AA299" s="88">
        <v>2</v>
      </c>
      <c r="AB299" s="89"/>
      <c r="AC299" s="88"/>
      <c r="AD299" s="89"/>
      <c r="AE299" s="88"/>
      <c r="AF299" s="89"/>
      <c r="AG299" s="88"/>
      <c r="AH299" s="89"/>
      <c r="AI299" s="88"/>
      <c r="AJ299" s="89"/>
      <c r="AK299" s="88"/>
      <c r="AL299" s="89"/>
      <c r="AM299" s="88"/>
      <c r="AN299" s="89"/>
      <c r="AO299" s="88"/>
      <c r="AP299" s="89"/>
      <c r="AQ299" s="88"/>
      <c r="AR299" s="89"/>
      <c r="AS299" s="88"/>
      <c r="AT299" s="89"/>
      <c r="AU299" s="88"/>
      <c r="AV299" s="84" t="s">
        <v>510</v>
      </c>
      <c r="AW299" s="85" t="s">
        <v>764</v>
      </c>
      <c r="AX299" s="32"/>
      <c r="AY299" s="32"/>
      <c r="AZ299" s="32"/>
      <c r="BA299" s="32"/>
      <c r="BB299" s="32"/>
    </row>
    <row r="300" spans="1:54" x14ac:dyDescent="0.2">
      <c r="A300" s="94" t="s">
        <v>510</v>
      </c>
      <c r="B300" s="90" t="s">
        <v>765</v>
      </c>
      <c r="C300" s="91" t="s">
        <v>255</v>
      </c>
      <c r="D300" s="92">
        <f t="shared" si="12"/>
        <v>17800</v>
      </c>
      <c r="E300" s="92" t="s">
        <v>1064</v>
      </c>
      <c r="F300" s="96">
        <f t="shared" si="13"/>
        <v>12</v>
      </c>
      <c r="G300" s="93">
        <v>1</v>
      </c>
      <c r="H300" s="93"/>
      <c r="I300" s="93">
        <v>3</v>
      </c>
      <c r="J300" s="93">
        <v>3</v>
      </c>
      <c r="K300" s="93">
        <v>1</v>
      </c>
      <c r="L300" s="93"/>
      <c r="M300" s="93"/>
      <c r="N300" s="93"/>
      <c r="O300" s="93"/>
      <c r="P300" s="93"/>
      <c r="Q300" s="93">
        <v>2</v>
      </c>
      <c r="R300" s="93"/>
      <c r="S300" s="93"/>
      <c r="T300" s="93"/>
      <c r="U300" s="93"/>
      <c r="V300" s="93">
        <f t="shared" si="14"/>
        <v>0</v>
      </c>
      <c r="W300" s="93"/>
      <c r="X300" s="93"/>
      <c r="Y300" s="93"/>
      <c r="Z300" s="93"/>
      <c r="AA300" s="93"/>
      <c r="AB300" s="93"/>
      <c r="AC300" s="93"/>
      <c r="AD300" s="93"/>
      <c r="AE300" s="93"/>
      <c r="AF300" s="93"/>
      <c r="AG300" s="93"/>
      <c r="AH300" s="93"/>
      <c r="AI300" s="93"/>
      <c r="AJ300" s="93"/>
      <c r="AK300" s="93"/>
      <c r="AL300" s="93"/>
      <c r="AM300" s="93"/>
      <c r="AN300" s="93"/>
      <c r="AO300" s="93"/>
      <c r="AP300" s="93"/>
      <c r="AQ300" s="93">
        <v>2</v>
      </c>
      <c r="AR300" s="93"/>
      <c r="AS300" s="93"/>
      <c r="AT300" s="93"/>
      <c r="AU300" s="93"/>
      <c r="AV300" s="94" t="s">
        <v>510</v>
      </c>
      <c r="AW300" s="90" t="s">
        <v>765</v>
      </c>
      <c r="AX300" s="32"/>
      <c r="AY300" s="32"/>
      <c r="AZ300" s="32"/>
      <c r="BA300" s="32"/>
      <c r="BB300" s="32"/>
    </row>
    <row r="301" spans="1:54" x14ac:dyDescent="0.2">
      <c r="A301" s="84" t="s">
        <v>510</v>
      </c>
      <c r="B301" s="85" t="s">
        <v>766</v>
      </c>
      <c r="C301" s="86" t="s">
        <v>256</v>
      </c>
      <c r="D301" s="87">
        <f t="shared" si="12"/>
        <v>17800</v>
      </c>
      <c r="E301" s="87" t="s">
        <v>1064</v>
      </c>
      <c r="F301" s="95">
        <f t="shared" si="13"/>
        <v>12</v>
      </c>
      <c r="G301" s="88">
        <v>1</v>
      </c>
      <c r="H301" s="89"/>
      <c r="I301" s="88">
        <v>3</v>
      </c>
      <c r="J301" s="89">
        <v>3</v>
      </c>
      <c r="K301" s="88">
        <v>1</v>
      </c>
      <c r="L301" s="89"/>
      <c r="M301" s="88"/>
      <c r="N301" s="89"/>
      <c r="O301" s="88"/>
      <c r="P301" s="89"/>
      <c r="Q301" s="88">
        <v>2</v>
      </c>
      <c r="R301" s="89"/>
      <c r="S301" s="88"/>
      <c r="T301" s="89"/>
      <c r="U301" s="88"/>
      <c r="V301" s="89">
        <f t="shared" si="14"/>
        <v>0</v>
      </c>
      <c r="W301" s="88"/>
      <c r="X301" s="89"/>
      <c r="Y301" s="88"/>
      <c r="Z301" s="89"/>
      <c r="AA301" s="88"/>
      <c r="AB301" s="89"/>
      <c r="AC301" s="88"/>
      <c r="AD301" s="89"/>
      <c r="AE301" s="88"/>
      <c r="AF301" s="89"/>
      <c r="AG301" s="88"/>
      <c r="AH301" s="89"/>
      <c r="AI301" s="88"/>
      <c r="AJ301" s="89"/>
      <c r="AK301" s="88"/>
      <c r="AL301" s="89"/>
      <c r="AM301" s="88"/>
      <c r="AN301" s="89"/>
      <c r="AO301" s="88"/>
      <c r="AP301" s="89"/>
      <c r="AQ301" s="88">
        <v>2</v>
      </c>
      <c r="AR301" s="89"/>
      <c r="AS301" s="88"/>
      <c r="AT301" s="89"/>
      <c r="AU301" s="88"/>
      <c r="AV301" s="84" t="s">
        <v>510</v>
      </c>
      <c r="AW301" s="85" t="s">
        <v>766</v>
      </c>
      <c r="AX301" s="32"/>
      <c r="AY301" s="32"/>
      <c r="AZ301" s="32"/>
      <c r="BA301" s="32"/>
      <c r="BB301" s="32"/>
    </row>
    <row r="302" spans="1:54" x14ac:dyDescent="0.2">
      <c r="A302" s="94" t="s">
        <v>510</v>
      </c>
      <c r="B302" s="90" t="s">
        <v>767</v>
      </c>
      <c r="C302" s="91" t="s">
        <v>257</v>
      </c>
      <c r="D302" s="92">
        <f t="shared" si="12"/>
        <v>18940</v>
      </c>
      <c r="E302" s="92" t="s">
        <v>1064</v>
      </c>
      <c r="F302" s="96">
        <f t="shared" si="13"/>
        <v>12</v>
      </c>
      <c r="G302" s="93">
        <v>1</v>
      </c>
      <c r="H302" s="93"/>
      <c r="I302" s="93">
        <v>3</v>
      </c>
      <c r="J302" s="93">
        <v>3</v>
      </c>
      <c r="K302" s="93">
        <v>1</v>
      </c>
      <c r="L302" s="93"/>
      <c r="M302" s="93"/>
      <c r="N302" s="93"/>
      <c r="O302" s="93"/>
      <c r="P302" s="93"/>
      <c r="Q302" s="93">
        <v>2</v>
      </c>
      <c r="R302" s="93"/>
      <c r="S302" s="93"/>
      <c r="T302" s="93"/>
      <c r="U302" s="93"/>
      <c r="V302" s="93">
        <f t="shared" si="14"/>
        <v>0</v>
      </c>
      <c r="W302" s="93"/>
      <c r="X302" s="93"/>
      <c r="Y302" s="93"/>
      <c r="Z302" s="93"/>
      <c r="AA302" s="93"/>
      <c r="AB302" s="93"/>
      <c r="AC302" s="93"/>
      <c r="AD302" s="93"/>
      <c r="AE302" s="93"/>
      <c r="AF302" s="93"/>
      <c r="AG302" s="93"/>
      <c r="AH302" s="93"/>
      <c r="AI302" s="93">
        <v>2</v>
      </c>
      <c r="AJ302" s="93"/>
      <c r="AK302" s="93"/>
      <c r="AL302" s="93"/>
      <c r="AM302" s="93"/>
      <c r="AN302" s="93"/>
      <c r="AO302" s="93"/>
      <c r="AP302" s="93"/>
      <c r="AQ302" s="93"/>
      <c r="AR302" s="93"/>
      <c r="AS302" s="93"/>
      <c r="AT302" s="93"/>
      <c r="AU302" s="93"/>
      <c r="AV302" s="94" t="s">
        <v>510</v>
      </c>
      <c r="AW302" s="90" t="s">
        <v>767</v>
      </c>
      <c r="AX302" s="32"/>
      <c r="AY302" s="32"/>
      <c r="AZ302" s="32"/>
      <c r="BA302" s="32"/>
      <c r="BB302" s="32"/>
    </row>
    <row r="303" spans="1:54" x14ac:dyDescent="0.2">
      <c r="A303" s="84" t="s">
        <v>510</v>
      </c>
      <c r="B303" s="85" t="s">
        <v>768</v>
      </c>
      <c r="C303" s="86" t="s">
        <v>258</v>
      </c>
      <c r="D303" s="87">
        <f t="shared" si="12"/>
        <v>18940</v>
      </c>
      <c r="E303" s="87" t="s">
        <v>1064</v>
      </c>
      <c r="F303" s="95">
        <f t="shared" si="13"/>
        <v>12</v>
      </c>
      <c r="G303" s="88">
        <v>1</v>
      </c>
      <c r="H303" s="89"/>
      <c r="I303" s="88">
        <v>3</v>
      </c>
      <c r="J303" s="89">
        <v>3</v>
      </c>
      <c r="K303" s="88">
        <v>1</v>
      </c>
      <c r="L303" s="89"/>
      <c r="M303" s="88"/>
      <c r="N303" s="89"/>
      <c r="O303" s="88"/>
      <c r="P303" s="89"/>
      <c r="Q303" s="88">
        <v>2</v>
      </c>
      <c r="R303" s="89"/>
      <c r="S303" s="88"/>
      <c r="T303" s="89"/>
      <c r="U303" s="88"/>
      <c r="V303" s="89">
        <f t="shared" si="14"/>
        <v>0</v>
      </c>
      <c r="W303" s="88"/>
      <c r="X303" s="89"/>
      <c r="Y303" s="88"/>
      <c r="Z303" s="89"/>
      <c r="AA303" s="88"/>
      <c r="AB303" s="89"/>
      <c r="AC303" s="88"/>
      <c r="AD303" s="89"/>
      <c r="AE303" s="88"/>
      <c r="AF303" s="89"/>
      <c r="AG303" s="88"/>
      <c r="AH303" s="89"/>
      <c r="AI303" s="88">
        <v>2</v>
      </c>
      <c r="AJ303" s="89"/>
      <c r="AK303" s="88"/>
      <c r="AL303" s="89"/>
      <c r="AM303" s="88"/>
      <c r="AN303" s="89"/>
      <c r="AO303" s="88"/>
      <c r="AP303" s="89"/>
      <c r="AQ303" s="88"/>
      <c r="AR303" s="89"/>
      <c r="AS303" s="88"/>
      <c r="AT303" s="89"/>
      <c r="AU303" s="88"/>
      <c r="AV303" s="84" t="s">
        <v>510</v>
      </c>
      <c r="AW303" s="85" t="s">
        <v>768</v>
      </c>
      <c r="AX303" s="32"/>
      <c r="AY303" s="32"/>
      <c r="AZ303" s="32"/>
      <c r="BA303" s="32"/>
      <c r="BB303" s="32"/>
    </row>
    <row r="304" spans="1:54" x14ac:dyDescent="0.2">
      <c r="A304" s="94" t="s">
        <v>510</v>
      </c>
      <c r="B304" s="90" t="s">
        <v>769</v>
      </c>
      <c r="C304" s="91" t="s">
        <v>259</v>
      </c>
      <c r="D304" s="92">
        <f t="shared" si="12"/>
        <v>16060</v>
      </c>
      <c r="E304" s="92" t="s">
        <v>1064</v>
      </c>
      <c r="F304" s="96">
        <f t="shared" si="13"/>
        <v>16</v>
      </c>
      <c r="G304" s="93">
        <v>1</v>
      </c>
      <c r="H304" s="93"/>
      <c r="I304" s="93">
        <v>2</v>
      </c>
      <c r="J304" s="93">
        <v>4</v>
      </c>
      <c r="K304" s="93">
        <v>1</v>
      </c>
      <c r="L304" s="93"/>
      <c r="M304" s="93"/>
      <c r="N304" s="93"/>
      <c r="O304" s="93"/>
      <c r="P304" s="93"/>
      <c r="Q304" s="93">
        <v>2</v>
      </c>
      <c r="R304" s="93"/>
      <c r="S304" s="93"/>
      <c r="T304" s="93">
        <v>4</v>
      </c>
      <c r="U304" s="93"/>
      <c r="V304" s="93">
        <f t="shared" si="14"/>
        <v>2</v>
      </c>
      <c r="W304" s="93"/>
      <c r="X304" s="93"/>
      <c r="Y304" s="93"/>
      <c r="Z304" s="93"/>
      <c r="AA304" s="93"/>
      <c r="AB304" s="93"/>
      <c r="AC304" s="93"/>
      <c r="AD304" s="93"/>
      <c r="AE304" s="93"/>
      <c r="AF304" s="93"/>
      <c r="AG304" s="93"/>
      <c r="AH304" s="93"/>
      <c r="AI304" s="93"/>
      <c r="AJ304" s="93"/>
      <c r="AK304" s="93"/>
      <c r="AL304" s="93"/>
      <c r="AM304" s="93"/>
      <c r="AN304" s="93"/>
      <c r="AO304" s="93"/>
      <c r="AP304" s="93"/>
      <c r="AQ304" s="93"/>
      <c r="AR304" s="93"/>
      <c r="AS304" s="93"/>
      <c r="AT304" s="93"/>
      <c r="AU304" s="93"/>
      <c r="AV304" s="94" t="s">
        <v>510</v>
      </c>
      <c r="AW304" s="90" t="s">
        <v>769</v>
      </c>
      <c r="AX304" s="32"/>
      <c r="AY304" s="32"/>
      <c r="AZ304" s="32"/>
      <c r="BA304" s="32"/>
      <c r="BB304" s="32"/>
    </row>
    <row r="305" spans="1:54" x14ac:dyDescent="0.2">
      <c r="A305" s="84" t="s">
        <v>510</v>
      </c>
      <c r="B305" s="85" t="s">
        <v>770</v>
      </c>
      <c r="C305" s="86" t="s">
        <v>820</v>
      </c>
      <c r="D305" s="87">
        <f t="shared" si="12"/>
        <v>16880</v>
      </c>
      <c r="E305" s="87" t="s">
        <v>1064</v>
      </c>
      <c r="F305" s="95">
        <f t="shared" si="13"/>
        <v>18</v>
      </c>
      <c r="G305" s="88">
        <v>1</v>
      </c>
      <c r="H305" s="89"/>
      <c r="I305" s="88">
        <v>2</v>
      </c>
      <c r="J305" s="89">
        <v>4</v>
      </c>
      <c r="K305" s="88">
        <v>1</v>
      </c>
      <c r="L305" s="89"/>
      <c r="M305" s="88"/>
      <c r="N305" s="89"/>
      <c r="O305" s="88"/>
      <c r="P305" s="89"/>
      <c r="Q305" s="88">
        <v>2</v>
      </c>
      <c r="R305" s="89"/>
      <c r="S305" s="88"/>
      <c r="T305" s="89">
        <v>4</v>
      </c>
      <c r="U305" s="88"/>
      <c r="V305" s="89">
        <f t="shared" si="14"/>
        <v>2</v>
      </c>
      <c r="W305" s="88"/>
      <c r="X305" s="89"/>
      <c r="Y305" s="88"/>
      <c r="Z305" s="89"/>
      <c r="AA305" s="88">
        <v>2</v>
      </c>
      <c r="AB305" s="89"/>
      <c r="AC305" s="88"/>
      <c r="AD305" s="89"/>
      <c r="AE305" s="88"/>
      <c r="AF305" s="89"/>
      <c r="AG305" s="88"/>
      <c r="AH305" s="89"/>
      <c r="AI305" s="88"/>
      <c r="AJ305" s="89"/>
      <c r="AK305" s="88"/>
      <c r="AL305" s="89"/>
      <c r="AM305" s="88"/>
      <c r="AN305" s="89"/>
      <c r="AO305" s="88"/>
      <c r="AP305" s="89"/>
      <c r="AQ305" s="88"/>
      <c r="AR305" s="89"/>
      <c r="AS305" s="88"/>
      <c r="AT305" s="89"/>
      <c r="AU305" s="88"/>
      <c r="AV305" s="84" t="s">
        <v>510</v>
      </c>
      <c r="AW305" s="85" t="s">
        <v>770</v>
      </c>
      <c r="AX305" s="32"/>
      <c r="AY305" s="32"/>
      <c r="AZ305" s="32"/>
      <c r="BA305" s="32"/>
      <c r="BB305" s="32"/>
    </row>
    <row r="306" spans="1:54" x14ac:dyDescent="0.2">
      <c r="A306" s="94" t="s">
        <v>510</v>
      </c>
      <c r="B306" s="90" t="s">
        <v>771</v>
      </c>
      <c r="C306" s="91" t="s">
        <v>821</v>
      </c>
      <c r="D306" s="92">
        <f t="shared" si="12"/>
        <v>16880</v>
      </c>
      <c r="E306" s="92" t="s">
        <v>1064</v>
      </c>
      <c r="F306" s="96">
        <f t="shared" si="13"/>
        <v>18</v>
      </c>
      <c r="G306" s="93">
        <v>1</v>
      </c>
      <c r="H306" s="93"/>
      <c r="I306" s="93">
        <v>2</v>
      </c>
      <c r="J306" s="93">
        <v>4</v>
      </c>
      <c r="K306" s="93">
        <v>1</v>
      </c>
      <c r="L306" s="93"/>
      <c r="M306" s="93"/>
      <c r="N306" s="93"/>
      <c r="O306" s="93"/>
      <c r="P306" s="93"/>
      <c r="Q306" s="93">
        <v>2</v>
      </c>
      <c r="R306" s="93"/>
      <c r="S306" s="93"/>
      <c r="T306" s="93">
        <v>4</v>
      </c>
      <c r="U306" s="93"/>
      <c r="V306" s="93">
        <f t="shared" si="14"/>
        <v>2</v>
      </c>
      <c r="W306" s="93"/>
      <c r="X306" s="93"/>
      <c r="Y306" s="93"/>
      <c r="Z306" s="93"/>
      <c r="AA306" s="93">
        <v>2</v>
      </c>
      <c r="AB306" s="93"/>
      <c r="AC306" s="93"/>
      <c r="AD306" s="93"/>
      <c r="AE306" s="93"/>
      <c r="AF306" s="93"/>
      <c r="AG306" s="93"/>
      <c r="AH306" s="93"/>
      <c r="AI306" s="93"/>
      <c r="AJ306" s="93"/>
      <c r="AK306" s="93"/>
      <c r="AL306" s="93"/>
      <c r="AM306" s="93"/>
      <c r="AN306" s="93"/>
      <c r="AO306" s="93"/>
      <c r="AP306" s="93"/>
      <c r="AQ306" s="93"/>
      <c r="AR306" s="93"/>
      <c r="AS306" s="93"/>
      <c r="AT306" s="93"/>
      <c r="AU306" s="93"/>
      <c r="AV306" s="94" t="s">
        <v>510</v>
      </c>
      <c r="AW306" s="90" t="s">
        <v>771</v>
      </c>
      <c r="AX306" s="32"/>
      <c r="AY306" s="32"/>
      <c r="AZ306" s="32"/>
      <c r="BA306" s="32"/>
      <c r="BB306" s="32"/>
    </row>
    <row r="307" spans="1:54" x14ac:dyDescent="0.2">
      <c r="A307" s="84" t="s">
        <v>510</v>
      </c>
      <c r="B307" s="85" t="s">
        <v>772</v>
      </c>
      <c r="C307" s="86" t="s">
        <v>822</v>
      </c>
      <c r="D307" s="87">
        <f t="shared" si="12"/>
        <v>18000</v>
      </c>
      <c r="E307" s="87" t="s">
        <v>1064</v>
      </c>
      <c r="F307" s="95">
        <f t="shared" si="13"/>
        <v>12</v>
      </c>
      <c r="G307" s="88">
        <v>1</v>
      </c>
      <c r="H307" s="89"/>
      <c r="I307" s="88">
        <v>2</v>
      </c>
      <c r="J307" s="89">
        <v>4</v>
      </c>
      <c r="K307" s="88">
        <v>1</v>
      </c>
      <c r="L307" s="89"/>
      <c r="M307" s="88"/>
      <c r="N307" s="89"/>
      <c r="O307" s="88"/>
      <c r="P307" s="89"/>
      <c r="Q307" s="88">
        <v>2</v>
      </c>
      <c r="R307" s="89"/>
      <c r="S307" s="88"/>
      <c r="T307" s="89"/>
      <c r="U307" s="88"/>
      <c r="V307" s="89">
        <f t="shared" si="14"/>
        <v>0</v>
      </c>
      <c r="W307" s="88"/>
      <c r="X307" s="89"/>
      <c r="Y307" s="88"/>
      <c r="Z307" s="89"/>
      <c r="AA307" s="88"/>
      <c r="AB307" s="89"/>
      <c r="AC307" s="88"/>
      <c r="AD307" s="89"/>
      <c r="AE307" s="88"/>
      <c r="AF307" s="89"/>
      <c r="AG307" s="88"/>
      <c r="AH307" s="89"/>
      <c r="AI307" s="88"/>
      <c r="AJ307" s="89"/>
      <c r="AK307" s="88"/>
      <c r="AL307" s="89"/>
      <c r="AM307" s="88"/>
      <c r="AN307" s="89"/>
      <c r="AO307" s="88"/>
      <c r="AP307" s="89"/>
      <c r="AQ307" s="88">
        <v>2</v>
      </c>
      <c r="AR307" s="89"/>
      <c r="AS307" s="88"/>
      <c r="AT307" s="89"/>
      <c r="AU307" s="88"/>
      <c r="AV307" s="84" t="s">
        <v>510</v>
      </c>
      <c r="AW307" s="85" t="s">
        <v>772</v>
      </c>
      <c r="AX307" s="32"/>
      <c r="AY307" s="32"/>
      <c r="AZ307" s="32"/>
      <c r="BA307" s="32"/>
      <c r="BB307" s="32"/>
    </row>
    <row r="308" spans="1:54" x14ac:dyDescent="0.2">
      <c r="A308" s="94" t="s">
        <v>510</v>
      </c>
      <c r="B308" s="90" t="s">
        <v>773</v>
      </c>
      <c r="C308" s="91" t="s">
        <v>823</v>
      </c>
      <c r="D308" s="92">
        <f t="shared" si="12"/>
        <v>18000</v>
      </c>
      <c r="E308" s="92" t="s">
        <v>1064</v>
      </c>
      <c r="F308" s="96">
        <f t="shared" si="13"/>
        <v>12</v>
      </c>
      <c r="G308" s="93">
        <v>1</v>
      </c>
      <c r="H308" s="93"/>
      <c r="I308" s="93">
        <v>2</v>
      </c>
      <c r="J308" s="93">
        <v>4</v>
      </c>
      <c r="K308" s="93">
        <v>1</v>
      </c>
      <c r="L308" s="93"/>
      <c r="M308" s="93"/>
      <c r="N308" s="93"/>
      <c r="O308" s="93"/>
      <c r="P308" s="93"/>
      <c r="Q308" s="93">
        <v>2</v>
      </c>
      <c r="R308" s="93"/>
      <c r="S308" s="93"/>
      <c r="T308" s="93"/>
      <c r="U308" s="93"/>
      <c r="V308" s="93">
        <f t="shared" si="14"/>
        <v>0</v>
      </c>
      <c r="W308" s="93"/>
      <c r="X308" s="93"/>
      <c r="Y308" s="93"/>
      <c r="Z308" s="93"/>
      <c r="AA308" s="93"/>
      <c r="AB308" s="93"/>
      <c r="AC308" s="93"/>
      <c r="AD308" s="93"/>
      <c r="AE308" s="93"/>
      <c r="AF308" s="93"/>
      <c r="AG308" s="93"/>
      <c r="AH308" s="93"/>
      <c r="AI308" s="93"/>
      <c r="AJ308" s="93"/>
      <c r="AK308" s="93"/>
      <c r="AL308" s="93"/>
      <c r="AM308" s="93"/>
      <c r="AN308" s="93"/>
      <c r="AO308" s="93"/>
      <c r="AP308" s="93"/>
      <c r="AQ308" s="93">
        <v>2</v>
      </c>
      <c r="AR308" s="93"/>
      <c r="AS308" s="93"/>
      <c r="AT308" s="93"/>
      <c r="AU308" s="93"/>
      <c r="AV308" s="94" t="s">
        <v>510</v>
      </c>
      <c r="AW308" s="90" t="s">
        <v>773</v>
      </c>
      <c r="AX308" s="32"/>
      <c r="AY308" s="32"/>
      <c r="AZ308" s="32"/>
      <c r="BA308" s="32"/>
      <c r="BB308" s="32"/>
    </row>
    <row r="309" spans="1:54" x14ac:dyDescent="0.2">
      <c r="A309" s="84" t="s">
        <v>510</v>
      </c>
      <c r="B309" s="85" t="s">
        <v>774</v>
      </c>
      <c r="C309" s="86" t="s">
        <v>824</v>
      </c>
      <c r="D309" s="87">
        <f t="shared" si="12"/>
        <v>19140</v>
      </c>
      <c r="E309" s="87" t="s">
        <v>1064</v>
      </c>
      <c r="F309" s="95">
        <f t="shared" si="13"/>
        <v>12</v>
      </c>
      <c r="G309" s="88">
        <v>1</v>
      </c>
      <c r="H309" s="89"/>
      <c r="I309" s="88">
        <v>2</v>
      </c>
      <c r="J309" s="89">
        <v>4</v>
      </c>
      <c r="K309" s="88">
        <v>1</v>
      </c>
      <c r="L309" s="89"/>
      <c r="M309" s="88"/>
      <c r="N309" s="89"/>
      <c r="O309" s="88"/>
      <c r="P309" s="89"/>
      <c r="Q309" s="88">
        <v>2</v>
      </c>
      <c r="R309" s="89"/>
      <c r="S309" s="88"/>
      <c r="T309" s="89"/>
      <c r="U309" s="88"/>
      <c r="V309" s="89">
        <f t="shared" si="14"/>
        <v>0</v>
      </c>
      <c r="W309" s="88"/>
      <c r="X309" s="89"/>
      <c r="Y309" s="88"/>
      <c r="Z309" s="89"/>
      <c r="AA309" s="88"/>
      <c r="AB309" s="89"/>
      <c r="AC309" s="88"/>
      <c r="AD309" s="89"/>
      <c r="AE309" s="88"/>
      <c r="AF309" s="89"/>
      <c r="AG309" s="88"/>
      <c r="AH309" s="89"/>
      <c r="AI309" s="88">
        <v>2</v>
      </c>
      <c r="AJ309" s="89"/>
      <c r="AK309" s="88"/>
      <c r="AL309" s="89"/>
      <c r="AM309" s="88"/>
      <c r="AN309" s="89"/>
      <c r="AO309" s="88"/>
      <c r="AP309" s="89"/>
      <c r="AQ309" s="88"/>
      <c r="AR309" s="89"/>
      <c r="AS309" s="88"/>
      <c r="AT309" s="89"/>
      <c r="AU309" s="88"/>
      <c r="AV309" s="84" t="s">
        <v>510</v>
      </c>
      <c r="AW309" s="85" t="s">
        <v>774</v>
      </c>
      <c r="AX309" s="32"/>
      <c r="AY309" s="32"/>
      <c r="AZ309" s="32"/>
      <c r="BA309" s="32"/>
      <c r="BB309" s="32"/>
    </row>
    <row r="310" spans="1:54" x14ac:dyDescent="0.2">
      <c r="A310" s="94" t="s">
        <v>510</v>
      </c>
      <c r="B310" s="90" t="s">
        <v>775</v>
      </c>
      <c r="C310" s="91" t="s">
        <v>825</v>
      </c>
      <c r="D310" s="92">
        <f t="shared" si="12"/>
        <v>19140</v>
      </c>
      <c r="E310" s="92" t="s">
        <v>1064</v>
      </c>
      <c r="F310" s="96">
        <f t="shared" si="13"/>
        <v>12</v>
      </c>
      <c r="G310" s="93">
        <v>1</v>
      </c>
      <c r="H310" s="93"/>
      <c r="I310" s="93">
        <v>2</v>
      </c>
      <c r="J310" s="93">
        <v>4</v>
      </c>
      <c r="K310" s="93">
        <v>1</v>
      </c>
      <c r="L310" s="93"/>
      <c r="M310" s="93"/>
      <c r="N310" s="93"/>
      <c r="O310" s="93"/>
      <c r="P310" s="93"/>
      <c r="Q310" s="93">
        <v>2</v>
      </c>
      <c r="R310" s="93"/>
      <c r="S310" s="93"/>
      <c r="T310" s="93"/>
      <c r="U310" s="93"/>
      <c r="V310" s="93">
        <f t="shared" si="14"/>
        <v>0</v>
      </c>
      <c r="W310" s="93"/>
      <c r="X310" s="93"/>
      <c r="Y310" s="93"/>
      <c r="Z310" s="93"/>
      <c r="AA310" s="93"/>
      <c r="AB310" s="93"/>
      <c r="AC310" s="93"/>
      <c r="AD310" s="93"/>
      <c r="AE310" s="93"/>
      <c r="AF310" s="93"/>
      <c r="AG310" s="93"/>
      <c r="AH310" s="93"/>
      <c r="AI310" s="93">
        <v>2</v>
      </c>
      <c r="AJ310" s="93"/>
      <c r="AK310" s="93"/>
      <c r="AL310" s="93"/>
      <c r="AM310" s="93"/>
      <c r="AN310" s="93"/>
      <c r="AO310" s="93"/>
      <c r="AP310" s="93"/>
      <c r="AQ310" s="93"/>
      <c r="AR310" s="93"/>
      <c r="AS310" s="93"/>
      <c r="AT310" s="93"/>
      <c r="AU310" s="93"/>
      <c r="AV310" s="94" t="s">
        <v>510</v>
      </c>
      <c r="AW310" s="90" t="s">
        <v>775</v>
      </c>
      <c r="AX310" s="32"/>
      <c r="AY310" s="32"/>
      <c r="AZ310" s="32"/>
      <c r="BA310" s="32"/>
      <c r="BB310" s="32"/>
    </row>
    <row r="311" spans="1:54" x14ac:dyDescent="0.2">
      <c r="A311" s="84" t="s">
        <v>510</v>
      </c>
      <c r="B311" s="85" t="s">
        <v>776</v>
      </c>
      <c r="C311" s="86" t="s">
        <v>826</v>
      </c>
      <c r="D311" s="87">
        <f t="shared" si="12"/>
        <v>16260</v>
      </c>
      <c r="E311" s="87" t="s">
        <v>1064</v>
      </c>
      <c r="F311" s="95">
        <f t="shared" si="13"/>
        <v>16</v>
      </c>
      <c r="G311" s="88">
        <v>1</v>
      </c>
      <c r="H311" s="89"/>
      <c r="I311" s="88">
        <v>1</v>
      </c>
      <c r="J311" s="89">
        <v>5</v>
      </c>
      <c r="K311" s="88">
        <v>1</v>
      </c>
      <c r="L311" s="89"/>
      <c r="M311" s="88"/>
      <c r="N311" s="89"/>
      <c r="O311" s="88"/>
      <c r="P311" s="89"/>
      <c r="Q311" s="88">
        <v>2</v>
      </c>
      <c r="R311" s="89"/>
      <c r="S311" s="88"/>
      <c r="T311" s="89">
        <v>4</v>
      </c>
      <c r="U311" s="88"/>
      <c r="V311" s="89">
        <f t="shared" si="14"/>
        <v>2</v>
      </c>
      <c r="W311" s="88"/>
      <c r="X311" s="89"/>
      <c r="Y311" s="88"/>
      <c r="Z311" s="89"/>
      <c r="AA311" s="88"/>
      <c r="AB311" s="89"/>
      <c r="AC311" s="88"/>
      <c r="AD311" s="89"/>
      <c r="AE311" s="88"/>
      <c r="AF311" s="89"/>
      <c r="AG311" s="88"/>
      <c r="AH311" s="89"/>
      <c r="AI311" s="88"/>
      <c r="AJ311" s="89"/>
      <c r="AK311" s="88"/>
      <c r="AL311" s="89"/>
      <c r="AM311" s="88"/>
      <c r="AN311" s="89"/>
      <c r="AO311" s="88"/>
      <c r="AP311" s="89"/>
      <c r="AQ311" s="88"/>
      <c r="AR311" s="89"/>
      <c r="AS311" s="88"/>
      <c r="AT311" s="89"/>
      <c r="AU311" s="88"/>
      <c r="AV311" s="84" t="s">
        <v>510</v>
      </c>
      <c r="AW311" s="85" t="s">
        <v>776</v>
      </c>
      <c r="AX311" s="32"/>
      <c r="AY311" s="32"/>
      <c r="AZ311" s="32"/>
      <c r="BA311" s="32"/>
      <c r="BB311" s="32"/>
    </row>
    <row r="312" spans="1:54" x14ac:dyDescent="0.2">
      <c r="A312" s="94" t="s">
        <v>510</v>
      </c>
      <c r="B312" s="90" t="s">
        <v>777</v>
      </c>
      <c r="C312" s="91" t="s">
        <v>1237</v>
      </c>
      <c r="D312" s="92">
        <f t="shared" si="12"/>
        <v>17080</v>
      </c>
      <c r="E312" s="92" t="s">
        <v>1064</v>
      </c>
      <c r="F312" s="96">
        <f t="shared" si="13"/>
        <v>18</v>
      </c>
      <c r="G312" s="93">
        <v>1</v>
      </c>
      <c r="H312" s="93"/>
      <c r="I312" s="93">
        <v>1</v>
      </c>
      <c r="J312" s="93">
        <v>5</v>
      </c>
      <c r="K312" s="93">
        <v>1</v>
      </c>
      <c r="L312" s="93"/>
      <c r="M312" s="93"/>
      <c r="N312" s="93"/>
      <c r="O312" s="93"/>
      <c r="P312" s="93"/>
      <c r="Q312" s="93">
        <v>2</v>
      </c>
      <c r="R312" s="93"/>
      <c r="S312" s="93"/>
      <c r="T312" s="93">
        <v>4</v>
      </c>
      <c r="U312" s="93"/>
      <c r="V312" s="93">
        <f t="shared" si="14"/>
        <v>2</v>
      </c>
      <c r="W312" s="93"/>
      <c r="X312" s="93"/>
      <c r="Y312" s="93"/>
      <c r="Z312" s="93"/>
      <c r="AA312" s="93">
        <v>2</v>
      </c>
      <c r="AB312" s="93"/>
      <c r="AC312" s="93"/>
      <c r="AD312" s="93"/>
      <c r="AE312" s="93"/>
      <c r="AF312" s="93"/>
      <c r="AG312" s="93"/>
      <c r="AH312" s="93"/>
      <c r="AI312" s="93"/>
      <c r="AJ312" s="93"/>
      <c r="AK312" s="93"/>
      <c r="AL312" s="93"/>
      <c r="AM312" s="93"/>
      <c r="AN312" s="93"/>
      <c r="AO312" s="93"/>
      <c r="AP312" s="93"/>
      <c r="AQ312" s="93"/>
      <c r="AR312" s="93"/>
      <c r="AS312" s="93"/>
      <c r="AT312" s="93"/>
      <c r="AU312" s="93"/>
      <c r="AV312" s="94" t="s">
        <v>510</v>
      </c>
      <c r="AW312" s="90" t="s">
        <v>777</v>
      </c>
      <c r="AX312" s="32"/>
      <c r="AY312" s="32"/>
      <c r="AZ312" s="32"/>
      <c r="BA312" s="32"/>
      <c r="BB312" s="32"/>
    </row>
    <row r="313" spans="1:54" x14ac:dyDescent="0.2">
      <c r="A313" s="84" t="s">
        <v>510</v>
      </c>
      <c r="B313" s="85" t="s">
        <v>778</v>
      </c>
      <c r="C313" s="86" t="s">
        <v>1238</v>
      </c>
      <c r="D313" s="87">
        <f t="shared" si="12"/>
        <v>17080</v>
      </c>
      <c r="E313" s="87" t="s">
        <v>1064</v>
      </c>
      <c r="F313" s="95">
        <f t="shared" si="13"/>
        <v>18</v>
      </c>
      <c r="G313" s="88">
        <v>1</v>
      </c>
      <c r="H313" s="89"/>
      <c r="I313" s="88">
        <v>1</v>
      </c>
      <c r="J313" s="89">
        <v>5</v>
      </c>
      <c r="K313" s="88">
        <v>1</v>
      </c>
      <c r="L313" s="89"/>
      <c r="M313" s="88"/>
      <c r="N313" s="89"/>
      <c r="O313" s="88"/>
      <c r="P313" s="89"/>
      <c r="Q313" s="88">
        <v>2</v>
      </c>
      <c r="R313" s="89"/>
      <c r="S313" s="88"/>
      <c r="T313" s="89">
        <v>4</v>
      </c>
      <c r="U313" s="88"/>
      <c r="V313" s="89">
        <f t="shared" si="14"/>
        <v>2</v>
      </c>
      <c r="W313" s="88"/>
      <c r="X313" s="89"/>
      <c r="Y313" s="88"/>
      <c r="Z313" s="89"/>
      <c r="AA313" s="88">
        <v>2</v>
      </c>
      <c r="AB313" s="89"/>
      <c r="AC313" s="88"/>
      <c r="AD313" s="89"/>
      <c r="AE313" s="88"/>
      <c r="AF313" s="89"/>
      <c r="AG313" s="88"/>
      <c r="AH313" s="89"/>
      <c r="AI313" s="88"/>
      <c r="AJ313" s="89"/>
      <c r="AK313" s="88"/>
      <c r="AL313" s="89"/>
      <c r="AM313" s="88"/>
      <c r="AN313" s="89"/>
      <c r="AO313" s="88"/>
      <c r="AP313" s="89"/>
      <c r="AQ313" s="88"/>
      <c r="AR313" s="89"/>
      <c r="AS313" s="88"/>
      <c r="AT313" s="89"/>
      <c r="AU313" s="88"/>
      <c r="AV313" s="84" t="s">
        <v>510</v>
      </c>
      <c r="AW313" s="85" t="s">
        <v>778</v>
      </c>
      <c r="AX313" s="32"/>
      <c r="AY313" s="32"/>
      <c r="AZ313" s="32"/>
      <c r="BA313" s="32"/>
      <c r="BB313" s="32"/>
    </row>
    <row r="314" spans="1:54" x14ac:dyDescent="0.2">
      <c r="A314" s="94" t="s">
        <v>510</v>
      </c>
      <c r="B314" s="90" t="s">
        <v>779</v>
      </c>
      <c r="C314" s="91" t="s">
        <v>1239</v>
      </c>
      <c r="D314" s="92">
        <f t="shared" si="12"/>
        <v>18200</v>
      </c>
      <c r="E314" s="92" t="s">
        <v>1064</v>
      </c>
      <c r="F314" s="96">
        <f t="shared" si="13"/>
        <v>12</v>
      </c>
      <c r="G314" s="93">
        <v>1</v>
      </c>
      <c r="H314" s="93"/>
      <c r="I314" s="93">
        <v>1</v>
      </c>
      <c r="J314" s="93">
        <v>5</v>
      </c>
      <c r="K314" s="93">
        <v>1</v>
      </c>
      <c r="L314" s="93"/>
      <c r="M314" s="93"/>
      <c r="N314" s="93"/>
      <c r="O314" s="93"/>
      <c r="P314" s="93"/>
      <c r="Q314" s="93">
        <v>2</v>
      </c>
      <c r="R314" s="93"/>
      <c r="S314" s="93"/>
      <c r="T314" s="93"/>
      <c r="U314" s="93"/>
      <c r="V314" s="93">
        <f t="shared" si="14"/>
        <v>0</v>
      </c>
      <c r="W314" s="93"/>
      <c r="X314" s="93"/>
      <c r="Y314" s="93"/>
      <c r="Z314" s="93"/>
      <c r="AA314" s="93"/>
      <c r="AB314" s="93"/>
      <c r="AC314" s="93"/>
      <c r="AD314" s="93"/>
      <c r="AE314" s="93"/>
      <c r="AF314" s="93"/>
      <c r="AG314" s="93"/>
      <c r="AH314" s="93"/>
      <c r="AI314" s="93"/>
      <c r="AJ314" s="93"/>
      <c r="AK314" s="93"/>
      <c r="AL314" s="93"/>
      <c r="AM314" s="93"/>
      <c r="AN314" s="93"/>
      <c r="AO314" s="93"/>
      <c r="AP314" s="93"/>
      <c r="AQ314" s="93">
        <v>2</v>
      </c>
      <c r="AR314" s="93"/>
      <c r="AS314" s="93"/>
      <c r="AT314" s="93"/>
      <c r="AU314" s="93"/>
      <c r="AV314" s="94" t="s">
        <v>510</v>
      </c>
      <c r="AW314" s="90" t="s">
        <v>779</v>
      </c>
      <c r="AX314" s="32"/>
      <c r="AY314" s="32"/>
      <c r="AZ314" s="32"/>
      <c r="BA314" s="32"/>
      <c r="BB314" s="32"/>
    </row>
    <row r="315" spans="1:54" x14ac:dyDescent="0.2">
      <c r="A315" s="84" t="s">
        <v>510</v>
      </c>
      <c r="B315" s="85" t="s">
        <v>780</v>
      </c>
      <c r="C315" s="86" t="s">
        <v>1240</v>
      </c>
      <c r="D315" s="87">
        <f t="shared" si="12"/>
        <v>18200</v>
      </c>
      <c r="E315" s="87" t="s">
        <v>1064</v>
      </c>
      <c r="F315" s="95">
        <f t="shared" si="13"/>
        <v>12</v>
      </c>
      <c r="G315" s="88">
        <v>1</v>
      </c>
      <c r="H315" s="89"/>
      <c r="I315" s="88">
        <v>1</v>
      </c>
      <c r="J315" s="89">
        <v>5</v>
      </c>
      <c r="K315" s="88">
        <v>1</v>
      </c>
      <c r="L315" s="89"/>
      <c r="M315" s="88"/>
      <c r="N315" s="89"/>
      <c r="O315" s="88"/>
      <c r="P315" s="89"/>
      <c r="Q315" s="88">
        <v>2</v>
      </c>
      <c r="R315" s="89"/>
      <c r="S315" s="88"/>
      <c r="T315" s="89"/>
      <c r="U315" s="88"/>
      <c r="V315" s="89">
        <f t="shared" si="14"/>
        <v>0</v>
      </c>
      <c r="W315" s="88"/>
      <c r="X315" s="89"/>
      <c r="Y315" s="88"/>
      <c r="Z315" s="89"/>
      <c r="AA315" s="88"/>
      <c r="AB315" s="89"/>
      <c r="AC315" s="88"/>
      <c r="AD315" s="89"/>
      <c r="AE315" s="88"/>
      <c r="AF315" s="89"/>
      <c r="AG315" s="88"/>
      <c r="AH315" s="89"/>
      <c r="AI315" s="88"/>
      <c r="AJ315" s="89"/>
      <c r="AK315" s="88"/>
      <c r="AL315" s="89"/>
      <c r="AM315" s="88"/>
      <c r="AN315" s="89"/>
      <c r="AO315" s="88"/>
      <c r="AP315" s="89"/>
      <c r="AQ315" s="88">
        <v>2</v>
      </c>
      <c r="AR315" s="89"/>
      <c r="AS315" s="88"/>
      <c r="AT315" s="89"/>
      <c r="AU315" s="88"/>
      <c r="AV315" s="84" t="s">
        <v>510</v>
      </c>
      <c r="AW315" s="85" t="s">
        <v>780</v>
      </c>
      <c r="AX315" s="32"/>
      <c r="AY315" s="32"/>
      <c r="AZ315" s="32"/>
      <c r="BA315" s="32"/>
      <c r="BB315" s="32"/>
    </row>
    <row r="316" spans="1:54" x14ac:dyDescent="0.2">
      <c r="A316" s="94" t="s">
        <v>510</v>
      </c>
      <c r="B316" s="90" t="s">
        <v>781</v>
      </c>
      <c r="C316" s="91" t="s">
        <v>1241</v>
      </c>
      <c r="D316" s="92">
        <f t="shared" si="12"/>
        <v>19340</v>
      </c>
      <c r="E316" s="92" t="s">
        <v>1064</v>
      </c>
      <c r="F316" s="96">
        <f t="shared" si="13"/>
        <v>12</v>
      </c>
      <c r="G316" s="93">
        <v>1</v>
      </c>
      <c r="H316" s="93"/>
      <c r="I316" s="93">
        <v>1</v>
      </c>
      <c r="J316" s="93">
        <v>5</v>
      </c>
      <c r="K316" s="93">
        <v>1</v>
      </c>
      <c r="L316" s="93"/>
      <c r="M316" s="93"/>
      <c r="N316" s="93"/>
      <c r="O316" s="93"/>
      <c r="P316" s="93"/>
      <c r="Q316" s="93">
        <v>2</v>
      </c>
      <c r="R316" s="93"/>
      <c r="S316" s="93"/>
      <c r="T316" s="93"/>
      <c r="U316" s="93"/>
      <c r="V316" s="93">
        <f t="shared" si="14"/>
        <v>0</v>
      </c>
      <c r="W316" s="93"/>
      <c r="X316" s="93"/>
      <c r="Y316" s="93"/>
      <c r="Z316" s="93"/>
      <c r="AA316" s="93"/>
      <c r="AB316" s="93"/>
      <c r="AC316" s="93"/>
      <c r="AD316" s="93"/>
      <c r="AE316" s="93"/>
      <c r="AF316" s="93"/>
      <c r="AG316" s="93"/>
      <c r="AH316" s="93"/>
      <c r="AI316" s="93">
        <v>2</v>
      </c>
      <c r="AJ316" s="93"/>
      <c r="AK316" s="93"/>
      <c r="AL316" s="93"/>
      <c r="AM316" s="93"/>
      <c r="AN316" s="93"/>
      <c r="AO316" s="93"/>
      <c r="AP316" s="93"/>
      <c r="AQ316" s="93"/>
      <c r="AR316" s="93"/>
      <c r="AS316" s="93"/>
      <c r="AT316" s="93"/>
      <c r="AU316" s="93"/>
      <c r="AV316" s="94" t="s">
        <v>510</v>
      </c>
      <c r="AW316" s="90" t="s">
        <v>781</v>
      </c>
      <c r="AX316" s="32"/>
      <c r="AY316" s="32"/>
      <c r="AZ316" s="32"/>
      <c r="BA316" s="32"/>
      <c r="BB316" s="32"/>
    </row>
    <row r="317" spans="1:54" x14ac:dyDescent="0.2">
      <c r="A317" s="84" t="s">
        <v>510</v>
      </c>
      <c r="B317" s="85" t="s">
        <v>782</v>
      </c>
      <c r="C317" s="86" t="s">
        <v>1242</v>
      </c>
      <c r="D317" s="87">
        <f t="shared" si="12"/>
        <v>19340</v>
      </c>
      <c r="E317" s="87" t="s">
        <v>1064</v>
      </c>
      <c r="F317" s="95">
        <f t="shared" si="13"/>
        <v>12</v>
      </c>
      <c r="G317" s="88">
        <v>1</v>
      </c>
      <c r="H317" s="89"/>
      <c r="I317" s="88">
        <v>1</v>
      </c>
      <c r="J317" s="89">
        <v>5</v>
      </c>
      <c r="K317" s="88">
        <v>1</v>
      </c>
      <c r="L317" s="89"/>
      <c r="M317" s="88"/>
      <c r="N317" s="89"/>
      <c r="O317" s="88"/>
      <c r="P317" s="89"/>
      <c r="Q317" s="88">
        <v>2</v>
      </c>
      <c r="R317" s="89"/>
      <c r="S317" s="88"/>
      <c r="T317" s="89"/>
      <c r="U317" s="88"/>
      <c r="V317" s="89">
        <f t="shared" si="14"/>
        <v>0</v>
      </c>
      <c r="W317" s="88"/>
      <c r="X317" s="89"/>
      <c r="Y317" s="88"/>
      <c r="Z317" s="89"/>
      <c r="AA317" s="88"/>
      <c r="AB317" s="89"/>
      <c r="AC317" s="88"/>
      <c r="AD317" s="89"/>
      <c r="AE317" s="88"/>
      <c r="AF317" s="89"/>
      <c r="AG317" s="88"/>
      <c r="AH317" s="89"/>
      <c r="AI317" s="88">
        <v>2</v>
      </c>
      <c r="AJ317" s="89"/>
      <c r="AK317" s="88"/>
      <c r="AL317" s="89"/>
      <c r="AM317" s="88"/>
      <c r="AN317" s="89"/>
      <c r="AO317" s="88"/>
      <c r="AP317" s="89"/>
      <c r="AQ317" s="88"/>
      <c r="AR317" s="89"/>
      <c r="AS317" s="88"/>
      <c r="AT317" s="89"/>
      <c r="AU317" s="88"/>
      <c r="AV317" s="84" t="s">
        <v>510</v>
      </c>
      <c r="AW317" s="85" t="s">
        <v>782</v>
      </c>
      <c r="AX317" s="32"/>
      <c r="AY317" s="32"/>
      <c r="AZ317" s="32"/>
      <c r="BA317" s="32"/>
      <c r="BB317" s="32"/>
    </row>
    <row r="318" spans="1:54" x14ac:dyDescent="0.2">
      <c r="A318" s="94" t="s">
        <v>510</v>
      </c>
      <c r="B318" s="90" t="s">
        <v>783</v>
      </c>
      <c r="C318" s="91" t="s">
        <v>1243</v>
      </c>
      <c r="D318" s="92">
        <f t="shared" si="12"/>
        <v>16460</v>
      </c>
      <c r="E318" s="92" t="s">
        <v>1064</v>
      </c>
      <c r="F318" s="96">
        <f t="shared" si="13"/>
        <v>16</v>
      </c>
      <c r="G318" s="93">
        <v>1</v>
      </c>
      <c r="H318" s="93"/>
      <c r="I318" s="93"/>
      <c r="J318" s="93">
        <v>6</v>
      </c>
      <c r="K318" s="93">
        <v>1</v>
      </c>
      <c r="L318" s="93"/>
      <c r="M318" s="93"/>
      <c r="N318" s="93"/>
      <c r="O318" s="93"/>
      <c r="P318" s="93"/>
      <c r="Q318" s="93">
        <v>2</v>
      </c>
      <c r="R318" s="93"/>
      <c r="S318" s="93"/>
      <c r="T318" s="93">
        <v>4</v>
      </c>
      <c r="U318" s="93"/>
      <c r="V318" s="93">
        <f t="shared" si="14"/>
        <v>2</v>
      </c>
      <c r="W318" s="93"/>
      <c r="X318" s="93"/>
      <c r="Y318" s="93"/>
      <c r="Z318" s="93"/>
      <c r="AA318" s="93"/>
      <c r="AB318" s="93"/>
      <c r="AC318" s="93"/>
      <c r="AD318" s="93"/>
      <c r="AE318" s="93"/>
      <c r="AF318" s="93"/>
      <c r="AG318" s="93"/>
      <c r="AH318" s="93"/>
      <c r="AI318" s="93"/>
      <c r="AJ318" s="93"/>
      <c r="AK318" s="93"/>
      <c r="AL318" s="93"/>
      <c r="AM318" s="93"/>
      <c r="AN318" s="93"/>
      <c r="AO318" s="93"/>
      <c r="AP318" s="93"/>
      <c r="AQ318" s="93"/>
      <c r="AR318" s="93"/>
      <c r="AS318" s="93"/>
      <c r="AT318" s="93"/>
      <c r="AU318" s="93"/>
      <c r="AV318" s="94" t="s">
        <v>510</v>
      </c>
      <c r="AW318" s="90" t="s">
        <v>783</v>
      </c>
      <c r="AX318" s="32"/>
      <c r="AY318" s="32"/>
      <c r="AZ318" s="32"/>
      <c r="BA318" s="32"/>
      <c r="BB318" s="32"/>
    </row>
    <row r="319" spans="1:54" x14ac:dyDescent="0.2">
      <c r="A319" s="84" t="s">
        <v>510</v>
      </c>
      <c r="B319" s="85" t="s">
        <v>784</v>
      </c>
      <c r="C319" s="86" t="s">
        <v>351</v>
      </c>
      <c r="D319" s="87">
        <f t="shared" si="12"/>
        <v>17280</v>
      </c>
      <c r="E319" s="87" t="s">
        <v>1064</v>
      </c>
      <c r="F319" s="95">
        <f t="shared" si="13"/>
        <v>18</v>
      </c>
      <c r="G319" s="88">
        <v>1</v>
      </c>
      <c r="H319" s="89"/>
      <c r="I319" s="88"/>
      <c r="J319" s="89">
        <v>6</v>
      </c>
      <c r="K319" s="88">
        <v>1</v>
      </c>
      <c r="L319" s="89"/>
      <c r="M319" s="88"/>
      <c r="N319" s="89"/>
      <c r="O319" s="88"/>
      <c r="P319" s="89"/>
      <c r="Q319" s="88">
        <v>2</v>
      </c>
      <c r="R319" s="89"/>
      <c r="S319" s="88"/>
      <c r="T319" s="89">
        <v>4</v>
      </c>
      <c r="U319" s="88"/>
      <c r="V319" s="89">
        <f t="shared" si="14"/>
        <v>2</v>
      </c>
      <c r="W319" s="88"/>
      <c r="X319" s="89"/>
      <c r="Y319" s="88"/>
      <c r="Z319" s="89"/>
      <c r="AA319" s="88">
        <v>2</v>
      </c>
      <c r="AB319" s="89"/>
      <c r="AC319" s="88"/>
      <c r="AD319" s="89"/>
      <c r="AE319" s="88"/>
      <c r="AF319" s="89"/>
      <c r="AG319" s="88"/>
      <c r="AH319" s="89"/>
      <c r="AI319" s="88"/>
      <c r="AJ319" s="89"/>
      <c r="AK319" s="88"/>
      <c r="AL319" s="89"/>
      <c r="AM319" s="88"/>
      <c r="AN319" s="89"/>
      <c r="AO319" s="88"/>
      <c r="AP319" s="89"/>
      <c r="AQ319" s="88"/>
      <c r="AR319" s="89"/>
      <c r="AS319" s="88"/>
      <c r="AT319" s="89"/>
      <c r="AU319" s="88"/>
      <c r="AV319" s="84" t="s">
        <v>510</v>
      </c>
      <c r="AW319" s="85" t="s">
        <v>784</v>
      </c>
      <c r="AX319" s="32"/>
      <c r="AY319" s="32"/>
      <c r="AZ319" s="32"/>
      <c r="BA319" s="32"/>
      <c r="BB319" s="32"/>
    </row>
    <row r="320" spans="1:54" x14ac:dyDescent="0.2">
      <c r="A320" s="94" t="s">
        <v>510</v>
      </c>
      <c r="B320" s="90" t="s">
        <v>785</v>
      </c>
      <c r="C320" s="91" t="s">
        <v>352</v>
      </c>
      <c r="D320" s="92">
        <f t="shared" si="12"/>
        <v>17280</v>
      </c>
      <c r="E320" s="92" t="s">
        <v>1064</v>
      </c>
      <c r="F320" s="96">
        <f t="shared" si="13"/>
        <v>18</v>
      </c>
      <c r="G320" s="93">
        <v>1</v>
      </c>
      <c r="H320" s="93"/>
      <c r="I320" s="93"/>
      <c r="J320" s="93">
        <v>6</v>
      </c>
      <c r="K320" s="93">
        <v>1</v>
      </c>
      <c r="L320" s="93"/>
      <c r="M320" s="93"/>
      <c r="N320" s="93"/>
      <c r="O320" s="93"/>
      <c r="P320" s="93"/>
      <c r="Q320" s="93">
        <v>2</v>
      </c>
      <c r="R320" s="93"/>
      <c r="S320" s="93"/>
      <c r="T320" s="93">
        <v>4</v>
      </c>
      <c r="U320" s="93"/>
      <c r="V320" s="93">
        <f t="shared" si="14"/>
        <v>2</v>
      </c>
      <c r="W320" s="93"/>
      <c r="X320" s="93"/>
      <c r="Y320" s="93"/>
      <c r="Z320" s="93"/>
      <c r="AA320" s="93">
        <v>2</v>
      </c>
      <c r="AB320" s="93"/>
      <c r="AC320" s="93"/>
      <c r="AD320" s="93"/>
      <c r="AE320" s="93"/>
      <c r="AF320" s="93"/>
      <c r="AG320" s="93"/>
      <c r="AH320" s="93"/>
      <c r="AI320" s="93"/>
      <c r="AJ320" s="93"/>
      <c r="AK320" s="93"/>
      <c r="AL320" s="93"/>
      <c r="AM320" s="93"/>
      <c r="AN320" s="93"/>
      <c r="AO320" s="93"/>
      <c r="AP320" s="93"/>
      <c r="AQ320" s="93"/>
      <c r="AR320" s="93"/>
      <c r="AS320" s="93"/>
      <c r="AT320" s="93"/>
      <c r="AU320" s="93"/>
      <c r="AV320" s="94" t="s">
        <v>510</v>
      </c>
      <c r="AW320" s="90" t="s">
        <v>785</v>
      </c>
      <c r="AX320" s="32"/>
      <c r="AY320" s="32"/>
      <c r="AZ320" s="32"/>
      <c r="BA320" s="32"/>
      <c r="BB320" s="32"/>
    </row>
    <row r="321" spans="1:54" x14ac:dyDescent="0.2">
      <c r="A321" s="84" t="s">
        <v>510</v>
      </c>
      <c r="B321" s="85" t="s">
        <v>786</v>
      </c>
      <c r="C321" s="86" t="s">
        <v>353</v>
      </c>
      <c r="D321" s="87">
        <f t="shared" si="12"/>
        <v>18400</v>
      </c>
      <c r="E321" s="87" t="s">
        <v>1064</v>
      </c>
      <c r="F321" s="95">
        <f t="shared" si="13"/>
        <v>12</v>
      </c>
      <c r="G321" s="88">
        <v>1</v>
      </c>
      <c r="H321" s="89"/>
      <c r="I321" s="88"/>
      <c r="J321" s="89">
        <v>6</v>
      </c>
      <c r="K321" s="88">
        <v>1</v>
      </c>
      <c r="L321" s="89"/>
      <c r="M321" s="88"/>
      <c r="N321" s="89"/>
      <c r="O321" s="88"/>
      <c r="P321" s="89"/>
      <c r="Q321" s="88">
        <v>2</v>
      </c>
      <c r="R321" s="89"/>
      <c r="S321" s="88"/>
      <c r="T321" s="89"/>
      <c r="U321" s="88"/>
      <c r="V321" s="89">
        <f t="shared" si="14"/>
        <v>0</v>
      </c>
      <c r="W321" s="88"/>
      <c r="X321" s="89"/>
      <c r="Y321" s="88"/>
      <c r="Z321" s="89"/>
      <c r="AA321" s="88"/>
      <c r="AB321" s="89"/>
      <c r="AC321" s="88"/>
      <c r="AD321" s="89"/>
      <c r="AE321" s="88"/>
      <c r="AF321" s="89"/>
      <c r="AG321" s="88"/>
      <c r="AH321" s="89"/>
      <c r="AI321" s="88"/>
      <c r="AJ321" s="89"/>
      <c r="AK321" s="88"/>
      <c r="AL321" s="89"/>
      <c r="AM321" s="88"/>
      <c r="AN321" s="89"/>
      <c r="AO321" s="88"/>
      <c r="AP321" s="89"/>
      <c r="AQ321" s="88">
        <v>2</v>
      </c>
      <c r="AR321" s="89"/>
      <c r="AS321" s="88"/>
      <c r="AT321" s="89"/>
      <c r="AU321" s="88"/>
      <c r="AV321" s="84" t="s">
        <v>510</v>
      </c>
      <c r="AW321" s="85" t="s">
        <v>786</v>
      </c>
      <c r="AX321" s="32"/>
      <c r="AY321" s="32"/>
      <c r="AZ321" s="32"/>
      <c r="BA321" s="32"/>
      <c r="BB321" s="32"/>
    </row>
    <row r="322" spans="1:54" x14ac:dyDescent="0.2">
      <c r="A322" s="94" t="s">
        <v>510</v>
      </c>
      <c r="B322" s="90" t="s">
        <v>787</v>
      </c>
      <c r="C322" s="91" t="s">
        <v>354</v>
      </c>
      <c r="D322" s="92">
        <f t="shared" si="12"/>
        <v>18400</v>
      </c>
      <c r="E322" s="92" t="s">
        <v>1064</v>
      </c>
      <c r="F322" s="96">
        <f t="shared" si="13"/>
        <v>12</v>
      </c>
      <c r="G322" s="93">
        <v>1</v>
      </c>
      <c r="H322" s="93"/>
      <c r="I322" s="93"/>
      <c r="J322" s="93">
        <v>6</v>
      </c>
      <c r="K322" s="93">
        <v>1</v>
      </c>
      <c r="L322" s="93"/>
      <c r="M322" s="93"/>
      <c r="N322" s="93"/>
      <c r="O322" s="93"/>
      <c r="P322" s="93"/>
      <c r="Q322" s="93">
        <v>2</v>
      </c>
      <c r="R322" s="93"/>
      <c r="S322" s="93"/>
      <c r="T322" s="93"/>
      <c r="U322" s="93"/>
      <c r="V322" s="93">
        <f t="shared" si="14"/>
        <v>0</v>
      </c>
      <c r="W322" s="93"/>
      <c r="X322" s="93"/>
      <c r="Y322" s="93"/>
      <c r="Z322" s="93"/>
      <c r="AA322" s="93"/>
      <c r="AB322" s="93"/>
      <c r="AC322" s="93"/>
      <c r="AD322" s="93"/>
      <c r="AE322" s="93"/>
      <c r="AF322" s="93"/>
      <c r="AG322" s="93"/>
      <c r="AH322" s="93"/>
      <c r="AI322" s="93"/>
      <c r="AJ322" s="93"/>
      <c r="AK322" s="93"/>
      <c r="AL322" s="93"/>
      <c r="AM322" s="93"/>
      <c r="AN322" s="93"/>
      <c r="AO322" s="93"/>
      <c r="AP322" s="93"/>
      <c r="AQ322" s="93">
        <v>2</v>
      </c>
      <c r="AR322" s="93"/>
      <c r="AS322" s="93"/>
      <c r="AT322" s="93"/>
      <c r="AU322" s="93"/>
      <c r="AV322" s="94" t="s">
        <v>510</v>
      </c>
      <c r="AW322" s="90" t="s">
        <v>787</v>
      </c>
      <c r="AX322" s="32"/>
      <c r="AY322" s="32"/>
      <c r="AZ322" s="32"/>
      <c r="BA322" s="32"/>
      <c r="BB322" s="32"/>
    </row>
    <row r="323" spans="1:54" x14ac:dyDescent="0.2">
      <c r="A323" s="84" t="s">
        <v>510</v>
      </c>
      <c r="B323" s="85" t="s">
        <v>788</v>
      </c>
      <c r="C323" s="86" t="s">
        <v>355</v>
      </c>
      <c r="D323" s="87">
        <f t="shared" si="12"/>
        <v>19540</v>
      </c>
      <c r="E323" s="87" t="s">
        <v>1064</v>
      </c>
      <c r="F323" s="95">
        <f t="shared" si="13"/>
        <v>12</v>
      </c>
      <c r="G323" s="88">
        <v>1</v>
      </c>
      <c r="H323" s="89"/>
      <c r="I323" s="88"/>
      <c r="J323" s="89">
        <v>6</v>
      </c>
      <c r="K323" s="88">
        <v>1</v>
      </c>
      <c r="L323" s="89"/>
      <c r="M323" s="88"/>
      <c r="N323" s="89"/>
      <c r="O323" s="88"/>
      <c r="P323" s="89"/>
      <c r="Q323" s="88">
        <v>2</v>
      </c>
      <c r="R323" s="89"/>
      <c r="S323" s="88"/>
      <c r="T323" s="89"/>
      <c r="U323" s="88"/>
      <c r="V323" s="89">
        <f t="shared" si="14"/>
        <v>0</v>
      </c>
      <c r="W323" s="88"/>
      <c r="X323" s="89"/>
      <c r="Y323" s="88"/>
      <c r="Z323" s="89"/>
      <c r="AA323" s="88"/>
      <c r="AB323" s="89"/>
      <c r="AC323" s="88"/>
      <c r="AD323" s="89"/>
      <c r="AE323" s="88"/>
      <c r="AF323" s="89"/>
      <c r="AG323" s="88"/>
      <c r="AH323" s="89"/>
      <c r="AI323" s="88">
        <v>2</v>
      </c>
      <c r="AJ323" s="89"/>
      <c r="AK323" s="88"/>
      <c r="AL323" s="89"/>
      <c r="AM323" s="88"/>
      <c r="AN323" s="89"/>
      <c r="AO323" s="88"/>
      <c r="AP323" s="89"/>
      <c r="AQ323" s="88"/>
      <c r="AR323" s="89"/>
      <c r="AS323" s="88"/>
      <c r="AT323" s="89"/>
      <c r="AU323" s="88"/>
      <c r="AV323" s="84" t="s">
        <v>510</v>
      </c>
      <c r="AW323" s="85" t="s">
        <v>788</v>
      </c>
      <c r="AX323" s="32"/>
      <c r="AY323" s="32"/>
      <c r="AZ323" s="32"/>
      <c r="BA323" s="32"/>
      <c r="BB323" s="32"/>
    </row>
    <row r="324" spans="1:54" x14ac:dyDescent="0.2">
      <c r="A324" s="94" t="s">
        <v>510</v>
      </c>
      <c r="B324" s="90" t="s">
        <v>789</v>
      </c>
      <c r="C324" s="91" t="s">
        <v>356</v>
      </c>
      <c r="D324" s="92">
        <f t="shared" si="12"/>
        <v>19540</v>
      </c>
      <c r="E324" s="92" t="s">
        <v>1064</v>
      </c>
      <c r="F324" s="96">
        <f t="shared" si="13"/>
        <v>12</v>
      </c>
      <c r="G324" s="93">
        <v>1</v>
      </c>
      <c r="H324" s="93"/>
      <c r="I324" s="93"/>
      <c r="J324" s="93">
        <v>6</v>
      </c>
      <c r="K324" s="93">
        <v>1</v>
      </c>
      <c r="L324" s="93"/>
      <c r="M324" s="93"/>
      <c r="N324" s="93"/>
      <c r="O324" s="93"/>
      <c r="P324" s="93"/>
      <c r="Q324" s="93">
        <v>2</v>
      </c>
      <c r="R324" s="93"/>
      <c r="S324" s="93"/>
      <c r="T324" s="93"/>
      <c r="U324" s="93"/>
      <c r="V324" s="93">
        <f t="shared" si="14"/>
        <v>0</v>
      </c>
      <c r="W324" s="93"/>
      <c r="X324" s="93"/>
      <c r="Y324" s="93"/>
      <c r="Z324" s="93"/>
      <c r="AA324" s="93"/>
      <c r="AB324" s="93"/>
      <c r="AC324" s="93"/>
      <c r="AD324" s="93"/>
      <c r="AE324" s="93"/>
      <c r="AF324" s="93"/>
      <c r="AG324" s="93"/>
      <c r="AH324" s="93"/>
      <c r="AI324" s="93">
        <v>2</v>
      </c>
      <c r="AJ324" s="93"/>
      <c r="AK324" s="93"/>
      <c r="AL324" s="93"/>
      <c r="AM324" s="93"/>
      <c r="AN324" s="93"/>
      <c r="AO324" s="93"/>
      <c r="AP324" s="93"/>
      <c r="AQ324" s="93"/>
      <c r="AR324" s="93"/>
      <c r="AS324" s="93"/>
      <c r="AT324" s="93"/>
      <c r="AU324" s="93"/>
      <c r="AV324" s="94" t="s">
        <v>510</v>
      </c>
      <c r="AW324" s="90" t="s">
        <v>789</v>
      </c>
      <c r="AX324" s="32"/>
      <c r="AY324" s="32"/>
      <c r="AZ324" s="32"/>
      <c r="BA324" s="32"/>
      <c r="BB324" s="32"/>
    </row>
    <row r="325" spans="1:54" x14ac:dyDescent="0.2">
      <c r="A325" s="84" t="s">
        <v>510</v>
      </c>
      <c r="B325" s="85" t="s">
        <v>790</v>
      </c>
      <c r="C325" s="86" t="s">
        <v>357</v>
      </c>
      <c r="D325" s="87">
        <f t="shared" si="12"/>
        <v>17483</v>
      </c>
      <c r="E325" s="87" t="s">
        <v>1064</v>
      </c>
      <c r="F325" s="95">
        <f t="shared" si="13"/>
        <v>16</v>
      </c>
      <c r="G325" s="88">
        <v>1</v>
      </c>
      <c r="H325" s="89"/>
      <c r="I325" s="88">
        <v>3</v>
      </c>
      <c r="J325" s="89">
        <v>4</v>
      </c>
      <c r="K325" s="88">
        <v>1</v>
      </c>
      <c r="L325" s="89"/>
      <c r="M325" s="88"/>
      <c r="N325" s="89"/>
      <c r="O325" s="88"/>
      <c r="P325" s="89">
        <v>1</v>
      </c>
      <c r="Q325" s="88"/>
      <c r="R325" s="89">
        <v>1</v>
      </c>
      <c r="S325" s="88"/>
      <c r="T325" s="89"/>
      <c r="U325" s="88">
        <v>3</v>
      </c>
      <c r="V325" s="89">
        <f t="shared" si="14"/>
        <v>2</v>
      </c>
      <c r="W325" s="88"/>
      <c r="X325" s="89"/>
      <c r="Y325" s="88"/>
      <c r="Z325" s="89"/>
      <c r="AA325" s="88"/>
      <c r="AB325" s="89"/>
      <c r="AC325" s="88"/>
      <c r="AD325" s="89"/>
      <c r="AE325" s="88"/>
      <c r="AF325" s="89"/>
      <c r="AG325" s="88"/>
      <c r="AH325" s="89"/>
      <c r="AI325" s="88"/>
      <c r="AJ325" s="89"/>
      <c r="AK325" s="88"/>
      <c r="AL325" s="89"/>
      <c r="AM325" s="88"/>
      <c r="AN325" s="89"/>
      <c r="AO325" s="88"/>
      <c r="AP325" s="89"/>
      <c r="AQ325" s="88"/>
      <c r="AR325" s="89"/>
      <c r="AS325" s="88"/>
      <c r="AT325" s="89"/>
      <c r="AU325" s="88"/>
      <c r="AV325" s="84" t="s">
        <v>510</v>
      </c>
      <c r="AW325" s="85" t="s">
        <v>790</v>
      </c>
      <c r="AX325" s="32"/>
      <c r="AY325" s="32"/>
      <c r="AZ325" s="32"/>
      <c r="BA325" s="32"/>
      <c r="BB325" s="32"/>
    </row>
    <row r="326" spans="1:54" x14ac:dyDescent="0.2">
      <c r="A326" s="94" t="s">
        <v>510</v>
      </c>
      <c r="B326" s="90" t="s">
        <v>791</v>
      </c>
      <c r="C326" s="91" t="s">
        <v>358</v>
      </c>
      <c r="D326" s="92">
        <f t="shared" si="12"/>
        <v>18313</v>
      </c>
      <c r="E326" s="92" t="s">
        <v>1064</v>
      </c>
      <c r="F326" s="96">
        <f t="shared" si="13"/>
        <v>18</v>
      </c>
      <c r="G326" s="93">
        <v>1</v>
      </c>
      <c r="H326" s="93"/>
      <c r="I326" s="93">
        <v>3</v>
      </c>
      <c r="J326" s="93">
        <v>4</v>
      </c>
      <c r="K326" s="93">
        <v>1</v>
      </c>
      <c r="L326" s="93"/>
      <c r="M326" s="93"/>
      <c r="N326" s="93"/>
      <c r="O326" s="93"/>
      <c r="P326" s="93">
        <v>1</v>
      </c>
      <c r="Q326" s="93"/>
      <c r="R326" s="93">
        <v>1</v>
      </c>
      <c r="S326" s="93"/>
      <c r="T326" s="93"/>
      <c r="U326" s="93">
        <v>3</v>
      </c>
      <c r="V326" s="93">
        <f t="shared" si="14"/>
        <v>2</v>
      </c>
      <c r="W326" s="93"/>
      <c r="X326" s="93"/>
      <c r="Y326" s="93"/>
      <c r="Z326" s="93"/>
      <c r="AA326" s="93"/>
      <c r="AB326" s="93"/>
      <c r="AC326" s="93"/>
      <c r="AD326" s="93">
        <v>1</v>
      </c>
      <c r="AE326" s="93">
        <v>1</v>
      </c>
      <c r="AF326" s="93"/>
      <c r="AG326" s="93"/>
      <c r="AH326" s="93"/>
      <c r="AI326" s="93"/>
      <c r="AJ326" s="93"/>
      <c r="AK326" s="93"/>
      <c r="AL326" s="93"/>
      <c r="AM326" s="93"/>
      <c r="AN326" s="93"/>
      <c r="AO326" s="93"/>
      <c r="AP326" s="93"/>
      <c r="AQ326" s="93"/>
      <c r="AR326" s="93"/>
      <c r="AS326" s="93"/>
      <c r="AT326" s="93"/>
      <c r="AU326" s="93"/>
      <c r="AV326" s="94" t="s">
        <v>510</v>
      </c>
      <c r="AW326" s="90" t="s">
        <v>791</v>
      </c>
      <c r="AX326" s="32"/>
      <c r="AY326" s="32"/>
      <c r="AZ326" s="32"/>
      <c r="BA326" s="32"/>
      <c r="BB326" s="32"/>
    </row>
    <row r="327" spans="1:54" x14ac:dyDescent="0.2">
      <c r="A327" s="84" t="s">
        <v>510</v>
      </c>
      <c r="B327" s="85" t="s">
        <v>792</v>
      </c>
      <c r="C327" s="86" t="s">
        <v>937</v>
      </c>
      <c r="D327" s="87">
        <f t="shared" si="12"/>
        <v>18323</v>
      </c>
      <c r="E327" s="87" t="s">
        <v>1064</v>
      </c>
      <c r="F327" s="95">
        <f t="shared" si="13"/>
        <v>18</v>
      </c>
      <c r="G327" s="88">
        <v>1</v>
      </c>
      <c r="H327" s="89"/>
      <c r="I327" s="88">
        <v>3</v>
      </c>
      <c r="J327" s="89">
        <v>4</v>
      </c>
      <c r="K327" s="88">
        <v>1</v>
      </c>
      <c r="L327" s="89"/>
      <c r="M327" s="88"/>
      <c r="N327" s="89"/>
      <c r="O327" s="88"/>
      <c r="P327" s="89">
        <v>1</v>
      </c>
      <c r="Q327" s="88"/>
      <c r="R327" s="89">
        <v>1</v>
      </c>
      <c r="S327" s="88"/>
      <c r="T327" s="89"/>
      <c r="U327" s="88">
        <v>3</v>
      </c>
      <c r="V327" s="89">
        <f t="shared" si="14"/>
        <v>2</v>
      </c>
      <c r="W327" s="88"/>
      <c r="X327" s="89"/>
      <c r="Y327" s="88"/>
      <c r="Z327" s="89">
        <v>1</v>
      </c>
      <c r="AA327" s="88"/>
      <c r="AB327" s="89">
        <v>1</v>
      </c>
      <c r="AC327" s="88"/>
      <c r="AD327" s="89"/>
      <c r="AE327" s="88"/>
      <c r="AF327" s="89"/>
      <c r="AG327" s="88"/>
      <c r="AH327" s="89"/>
      <c r="AI327" s="88"/>
      <c r="AJ327" s="89"/>
      <c r="AK327" s="88"/>
      <c r="AL327" s="89"/>
      <c r="AM327" s="88"/>
      <c r="AN327" s="89"/>
      <c r="AO327" s="88"/>
      <c r="AP327" s="89"/>
      <c r="AQ327" s="88"/>
      <c r="AR327" s="89"/>
      <c r="AS327" s="88"/>
      <c r="AT327" s="89"/>
      <c r="AU327" s="88"/>
      <c r="AV327" s="84" t="s">
        <v>510</v>
      </c>
      <c r="AW327" s="85" t="s">
        <v>792</v>
      </c>
      <c r="AX327" s="32"/>
      <c r="AY327" s="32"/>
      <c r="AZ327" s="32"/>
      <c r="BA327" s="32"/>
      <c r="BB327" s="32"/>
    </row>
    <row r="328" spans="1:54" x14ac:dyDescent="0.2">
      <c r="A328" s="94" t="s">
        <v>510</v>
      </c>
      <c r="B328" s="90" t="s">
        <v>793</v>
      </c>
      <c r="C328" s="91" t="s">
        <v>938</v>
      </c>
      <c r="D328" s="92">
        <f t="shared" si="12"/>
        <v>19500</v>
      </c>
      <c r="E328" s="92" t="s">
        <v>1064</v>
      </c>
      <c r="F328" s="96">
        <f t="shared" si="13"/>
        <v>13</v>
      </c>
      <c r="G328" s="93">
        <v>1</v>
      </c>
      <c r="H328" s="93"/>
      <c r="I328" s="93">
        <v>3</v>
      </c>
      <c r="J328" s="93">
        <v>4</v>
      </c>
      <c r="K328" s="93">
        <v>1</v>
      </c>
      <c r="L328" s="93"/>
      <c r="M328" s="93"/>
      <c r="N328" s="93"/>
      <c r="O328" s="93"/>
      <c r="P328" s="93">
        <v>1</v>
      </c>
      <c r="Q328" s="93"/>
      <c r="R328" s="93">
        <v>1</v>
      </c>
      <c r="S328" s="93"/>
      <c r="T328" s="93"/>
      <c r="U328" s="93"/>
      <c r="V328" s="93">
        <f t="shared" si="14"/>
        <v>0</v>
      </c>
      <c r="W328" s="93"/>
      <c r="X328" s="93"/>
      <c r="Y328" s="93"/>
      <c r="Z328" s="93"/>
      <c r="AA328" s="93"/>
      <c r="AB328" s="93"/>
      <c r="AC328" s="93"/>
      <c r="AD328" s="93"/>
      <c r="AE328" s="93"/>
      <c r="AF328" s="93"/>
      <c r="AG328" s="93"/>
      <c r="AH328" s="93"/>
      <c r="AI328" s="93"/>
      <c r="AJ328" s="93"/>
      <c r="AK328" s="93"/>
      <c r="AL328" s="93"/>
      <c r="AM328" s="93"/>
      <c r="AN328" s="93"/>
      <c r="AO328" s="93"/>
      <c r="AP328" s="93"/>
      <c r="AQ328" s="93"/>
      <c r="AR328" s="93"/>
      <c r="AS328" s="93"/>
      <c r="AT328" s="93">
        <v>1</v>
      </c>
      <c r="AU328" s="93">
        <v>1</v>
      </c>
      <c r="AV328" s="94" t="s">
        <v>510</v>
      </c>
      <c r="AW328" s="90" t="s">
        <v>793</v>
      </c>
      <c r="AX328" s="32"/>
      <c r="AY328" s="32"/>
      <c r="AZ328" s="32"/>
      <c r="BA328" s="32"/>
      <c r="BB328" s="32"/>
    </row>
    <row r="329" spans="1:54" x14ac:dyDescent="0.2">
      <c r="A329" s="84" t="s">
        <v>510</v>
      </c>
      <c r="B329" s="85" t="s">
        <v>794</v>
      </c>
      <c r="C329" s="86" t="s">
        <v>939</v>
      </c>
      <c r="D329" s="87">
        <f t="shared" si="12"/>
        <v>19500</v>
      </c>
      <c r="E329" s="87" t="s">
        <v>1064</v>
      </c>
      <c r="F329" s="95">
        <f t="shared" si="13"/>
        <v>13</v>
      </c>
      <c r="G329" s="88">
        <v>1</v>
      </c>
      <c r="H329" s="89"/>
      <c r="I329" s="88">
        <v>3</v>
      </c>
      <c r="J329" s="89">
        <v>4</v>
      </c>
      <c r="K329" s="88">
        <v>1</v>
      </c>
      <c r="L329" s="89"/>
      <c r="M329" s="88"/>
      <c r="N329" s="89"/>
      <c r="O329" s="88"/>
      <c r="P329" s="89">
        <v>1</v>
      </c>
      <c r="Q329" s="88"/>
      <c r="R329" s="89">
        <v>1</v>
      </c>
      <c r="S329" s="88"/>
      <c r="T329" s="89"/>
      <c r="U329" s="88"/>
      <c r="V329" s="89">
        <f t="shared" si="14"/>
        <v>0</v>
      </c>
      <c r="W329" s="88"/>
      <c r="X329" s="89"/>
      <c r="Y329" s="88"/>
      <c r="Z329" s="89"/>
      <c r="AA329" s="88"/>
      <c r="AB329" s="89"/>
      <c r="AC329" s="88"/>
      <c r="AD329" s="89"/>
      <c r="AE329" s="88"/>
      <c r="AF329" s="89"/>
      <c r="AG329" s="88"/>
      <c r="AH329" s="89"/>
      <c r="AI329" s="88"/>
      <c r="AJ329" s="89"/>
      <c r="AK329" s="88"/>
      <c r="AL329" s="89"/>
      <c r="AM329" s="88"/>
      <c r="AN329" s="89"/>
      <c r="AO329" s="88"/>
      <c r="AP329" s="89">
        <v>1</v>
      </c>
      <c r="AQ329" s="88"/>
      <c r="AR329" s="89">
        <v>1</v>
      </c>
      <c r="AS329" s="88"/>
      <c r="AT329" s="89"/>
      <c r="AU329" s="88"/>
      <c r="AV329" s="84" t="s">
        <v>510</v>
      </c>
      <c r="AW329" s="85" t="s">
        <v>794</v>
      </c>
      <c r="AX329" s="32"/>
      <c r="AY329" s="32"/>
      <c r="AZ329" s="32"/>
      <c r="BA329" s="32"/>
      <c r="BB329" s="32"/>
    </row>
    <row r="330" spans="1:54" x14ac:dyDescent="0.2">
      <c r="A330" s="94" t="s">
        <v>510</v>
      </c>
      <c r="B330" s="90" t="s">
        <v>795</v>
      </c>
      <c r="C330" s="91" t="s">
        <v>940</v>
      </c>
      <c r="D330" s="92">
        <f t="shared" si="12"/>
        <v>20370</v>
      </c>
      <c r="E330" s="92" t="s">
        <v>1064</v>
      </c>
      <c r="F330" s="96">
        <f t="shared" si="13"/>
        <v>13</v>
      </c>
      <c r="G330" s="93">
        <v>1</v>
      </c>
      <c r="H330" s="93"/>
      <c r="I330" s="93">
        <v>3</v>
      </c>
      <c r="J330" s="93">
        <v>4</v>
      </c>
      <c r="K330" s="93">
        <v>1</v>
      </c>
      <c r="L330" s="93"/>
      <c r="M330" s="93"/>
      <c r="N330" s="93"/>
      <c r="O330" s="93"/>
      <c r="P330" s="93">
        <v>1</v>
      </c>
      <c r="Q330" s="93"/>
      <c r="R330" s="93">
        <v>1</v>
      </c>
      <c r="S330" s="93"/>
      <c r="T330" s="93"/>
      <c r="U330" s="93"/>
      <c r="V330" s="93">
        <f t="shared" si="14"/>
        <v>0</v>
      </c>
      <c r="W330" s="93"/>
      <c r="X330" s="93"/>
      <c r="Y330" s="93"/>
      <c r="Z330" s="93"/>
      <c r="AA330" s="93"/>
      <c r="AB330" s="93"/>
      <c r="AC330" s="93"/>
      <c r="AD330" s="93"/>
      <c r="AE330" s="93"/>
      <c r="AF330" s="93"/>
      <c r="AG330" s="93"/>
      <c r="AH330" s="93"/>
      <c r="AI330" s="93"/>
      <c r="AJ330" s="93"/>
      <c r="AK330" s="93"/>
      <c r="AL330" s="93">
        <v>1</v>
      </c>
      <c r="AM330" s="93">
        <v>1</v>
      </c>
      <c r="AN330" s="93"/>
      <c r="AO330" s="93"/>
      <c r="AP330" s="93"/>
      <c r="AQ330" s="93"/>
      <c r="AR330" s="93"/>
      <c r="AS330" s="93"/>
      <c r="AT330" s="93"/>
      <c r="AU330" s="93"/>
      <c r="AV330" s="94" t="s">
        <v>510</v>
      </c>
      <c r="AW330" s="90" t="s">
        <v>795</v>
      </c>
      <c r="AX330" s="32"/>
      <c r="AY330" s="32"/>
      <c r="AZ330" s="32"/>
      <c r="BA330" s="32"/>
      <c r="BB330" s="32"/>
    </row>
    <row r="331" spans="1:54" x14ac:dyDescent="0.2">
      <c r="A331" s="84" t="s">
        <v>510</v>
      </c>
      <c r="B331" s="85" t="s">
        <v>796</v>
      </c>
      <c r="C331" s="86" t="s">
        <v>941</v>
      </c>
      <c r="D331" s="87">
        <f t="shared" si="12"/>
        <v>20700</v>
      </c>
      <c r="E331" s="87" t="s">
        <v>1064</v>
      </c>
      <c r="F331" s="95">
        <f t="shared" si="13"/>
        <v>13</v>
      </c>
      <c r="G331" s="88">
        <v>1</v>
      </c>
      <c r="H331" s="89"/>
      <c r="I331" s="88">
        <v>3</v>
      </c>
      <c r="J331" s="89">
        <v>4</v>
      </c>
      <c r="K331" s="88">
        <v>1</v>
      </c>
      <c r="L331" s="89"/>
      <c r="M331" s="88"/>
      <c r="N331" s="89"/>
      <c r="O331" s="88"/>
      <c r="P331" s="89">
        <v>1</v>
      </c>
      <c r="Q331" s="88"/>
      <c r="R331" s="89">
        <v>1</v>
      </c>
      <c r="S331" s="88"/>
      <c r="T331" s="89"/>
      <c r="U331" s="88"/>
      <c r="V331" s="89">
        <f t="shared" si="14"/>
        <v>0</v>
      </c>
      <c r="W331" s="88"/>
      <c r="X331" s="89"/>
      <c r="Y331" s="88"/>
      <c r="Z331" s="89"/>
      <c r="AA331" s="88"/>
      <c r="AB331" s="89"/>
      <c r="AC331" s="88"/>
      <c r="AD331" s="89"/>
      <c r="AE331" s="88"/>
      <c r="AF331" s="89"/>
      <c r="AG331" s="88"/>
      <c r="AH331" s="89">
        <v>1</v>
      </c>
      <c r="AI331" s="88"/>
      <c r="AJ331" s="89">
        <v>1</v>
      </c>
      <c r="AK331" s="88"/>
      <c r="AL331" s="89"/>
      <c r="AM331" s="88"/>
      <c r="AN331" s="89"/>
      <c r="AO331" s="88"/>
      <c r="AP331" s="89"/>
      <c r="AQ331" s="88"/>
      <c r="AR331" s="89"/>
      <c r="AS331" s="88"/>
      <c r="AT331" s="89"/>
      <c r="AU331" s="88"/>
      <c r="AV331" s="84" t="s">
        <v>510</v>
      </c>
      <c r="AW331" s="85" t="s">
        <v>796</v>
      </c>
      <c r="AX331" s="32"/>
      <c r="AY331" s="32"/>
      <c r="AZ331" s="32"/>
      <c r="BA331" s="32"/>
      <c r="BB331" s="32"/>
    </row>
    <row r="332" spans="1:54" x14ac:dyDescent="0.2">
      <c r="A332" s="94" t="s">
        <v>510</v>
      </c>
      <c r="B332" s="90" t="s">
        <v>797</v>
      </c>
      <c r="C332" s="91" t="s">
        <v>942</v>
      </c>
      <c r="D332" s="92">
        <f t="shared" si="12"/>
        <v>17683</v>
      </c>
      <c r="E332" s="92" t="s">
        <v>1064</v>
      </c>
      <c r="F332" s="96">
        <f t="shared" si="13"/>
        <v>16</v>
      </c>
      <c r="G332" s="93">
        <v>1</v>
      </c>
      <c r="H332" s="93"/>
      <c r="I332" s="93">
        <v>2</v>
      </c>
      <c r="J332" s="93">
        <v>5</v>
      </c>
      <c r="K332" s="93">
        <v>1</v>
      </c>
      <c r="L332" s="93"/>
      <c r="M332" s="93"/>
      <c r="N332" s="93"/>
      <c r="O332" s="93"/>
      <c r="P332" s="93">
        <v>1</v>
      </c>
      <c r="Q332" s="93"/>
      <c r="R332" s="93">
        <v>1</v>
      </c>
      <c r="S332" s="93"/>
      <c r="T332" s="93"/>
      <c r="U332" s="93">
        <v>3</v>
      </c>
      <c r="V332" s="93">
        <f t="shared" si="14"/>
        <v>2</v>
      </c>
      <c r="W332" s="93"/>
      <c r="X332" s="93"/>
      <c r="Y332" s="93"/>
      <c r="Z332" s="93"/>
      <c r="AA332" s="93"/>
      <c r="AB332" s="93"/>
      <c r="AC332" s="93"/>
      <c r="AD332" s="93"/>
      <c r="AE332" s="93"/>
      <c r="AF332" s="93"/>
      <c r="AG332" s="93"/>
      <c r="AH332" s="93"/>
      <c r="AI332" s="93"/>
      <c r="AJ332" s="93"/>
      <c r="AK332" s="93"/>
      <c r="AL332" s="93"/>
      <c r="AM332" s="93"/>
      <c r="AN332" s="93"/>
      <c r="AO332" s="93"/>
      <c r="AP332" s="93"/>
      <c r="AQ332" s="93"/>
      <c r="AR332" s="93"/>
      <c r="AS332" s="93"/>
      <c r="AT332" s="93"/>
      <c r="AU332" s="93"/>
      <c r="AV332" s="94" t="s">
        <v>510</v>
      </c>
      <c r="AW332" s="90" t="s">
        <v>797</v>
      </c>
      <c r="AX332" s="32"/>
      <c r="AY332" s="32"/>
      <c r="AZ332" s="32"/>
      <c r="BA332" s="32"/>
      <c r="BB332" s="32"/>
    </row>
    <row r="333" spans="1:54" x14ac:dyDescent="0.2">
      <c r="A333" s="84" t="s">
        <v>510</v>
      </c>
      <c r="B333" s="85" t="s">
        <v>798</v>
      </c>
      <c r="C333" s="86" t="s">
        <v>943</v>
      </c>
      <c r="D333" s="87">
        <f t="shared" si="12"/>
        <v>18513</v>
      </c>
      <c r="E333" s="87" t="s">
        <v>1064</v>
      </c>
      <c r="F333" s="95">
        <f t="shared" si="13"/>
        <v>18</v>
      </c>
      <c r="G333" s="88">
        <v>1</v>
      </c>
      <c r="H333" s="89"/>
      <c r="I333" s="88">
        <v>2</v>
      </c>
      <c r="J333" s="89">
        <v>5</v>
      </c>
      <c r="K333" s="88">
        <v>1</v>
      </c>
      <c r="L333" s="89"/>
      <c r="M333" s="88"/>
      <c r="N333" s="89"/>
      <c r="O333" s="88"/>
      <c r="P333" s="89">
        <v>1</v>
      </c>
      <c r="Q333" s="88"/>
      <c r="R333" s="89">
        <v>1</v>
      </c>
      <c r="S333" s="88"/>
      <c r="T333" s="89"/>
      <c r="U333" s="88">
        <v>3</v>
      </c>
      <c r="V333" s="89">
        <f t="shared" si="14"/>
        <v>2</v>
      </c>
      <c r="W333" s="88"/>
      <c r="X333" s="89"/>
      <c r="Y333" s="88"/>
      <c r="Z333" s="89"/>
      <c r="AA333" s="88"/>
      <c r="AB333" s="89"/>
      <c r="AC333" s="88"/>
      <c r="AD333" s="89">
        <v>1</v>
      </c>
      <c r="AE333" s="88">
        <v>1</v>
      </c>
      <c r="AF333" s="89"/>
      <c r="AG333" s="88"/>
      <c r="AH333" s="89"/>
      <c r="AI333" s="88"/>
      <c r="AJ333" s="89"/>
      <c r="AK333" s="88"/>
      <c r="AL333" s="89"/>
      <c r="AM333" s="88"/>
      <c r="AN333" s="89"/>
      <c r="AO333" s="88"/>
      <c r="AP333" s="89"/>
      <c r="AQ333" s="88"/>
      <c r="AR333" s="89"/>
      <c r="AS333" s="88"/>
      <c r="AT333" s="89"/>
      <c r="AU333" s="88"/>
      <c r="AV333" s="84" t="s">
        <v>510</v>
      </c>
      <c r="AW333" s="85" t="s">
        <v>798</v>
      </c>
      <c r="AX333" s="32"/>
      <c r="AY333" s="32"/>
      <c r="AZ333" s="32"/>
      <c r="BA333" s="32"/>
      <c r="BB333" s="32"/>
    </row>
    <row r="334" spans="1:54" x14ac:dyDescent="0.2">
      <c r="A334" s="94" t="s">
        <v>510</v>
      </c>
      <c r="B334" s="90" t="s">
        <v>799</v>
      </c>
      <c r="C334" s="91" t="s">
        <v>944</v>
      </c>
      <c r="D334" s="92">
        <f t="shared" si="12"/>
        <v>18523</v>
      </c>
      <c r="E334" s="92" t="s">
        <v>1064</v>
      </c>
      <c r="F334" s="96">
        <f t="shared" si="13"/>
        <v>18</v>
      </c>
      <c r="G334" s="93">
        <v>1</v>
      </c>
      <c r="H334" s="93"/>
      <c r="I334" s="93">
        <v>2</v>
      </c>
      <c r="J334" s="93">
        <v>5</v>
      </c>
      <c r="K334" s="93">
        <v>1</v>
      </c>
      <c r="L334" s="93"/>
      <c r="M334" s="93"/>
      <c r="N334" s="93"/>
      <c r="O334" s="93"/>
      <c r="P334" s="93">
        <v>1</v>
      </c>
      <c r="Q334" s="93"/>
      <c r="R334" s="93">
        <v>1</v>
      </c>
      <c r="S334" s="93"/>
      <c r="T334" s="93"/>
      <c r="U334" s="93">
        <v>3</v>
      </c>
      <c r="V334" s="93">
        <f t="shared" si="14"/>
        <v>2</v>
      </c>
      <c r="W334" s="93"/>
      <c r="X334" s="93"/>
      <c r="Y334" s="93"/>
      <c r="Z334" s="93">
        <v>1</v>
      </c>
      <c r="AA334" s="93"/>
      <c r="AB334" s="93">
        <v>1</v>
      </c>
      <c r="AC334" s="93"/>
      <c r="AD334" s="93"/>
      <c r="AE334" s="93"/>
      <c r="AF334" s="93"/>
      <c r="AG334" s="93"/>
      <c r="AH334" s="93"/>
      <c r="AI334" s="93"/>
      <c r="AJ334" s="93"/>
      <c r="AK334" s="93"/>
      <c r="AL334" s="93"/>
      <c r="AM334" s="93"/>
      <c r="AN334" s="93"/>
      <c r="AO334" s="93"/>
      <c r="AP334" s="93"/>
      <c r="AQ334" s="93"/>
      <c r="AR334" s="93"/>
      <c r="AS334" s="93"/>
      <c r="AT334" s="93"/>
      <c r="AU334" s="93"/>
      <c r="AV334" s="94" t="s">
        <v>510</v>
      </c>
      <c r="AW334" s="90" t="s">
        <v>799</v>
      </c>
      <c r="AX334" s="32"/>
      <c r="AY334" s="32"/>
      <c r="AZ334" s="32"/>
      <c r="BA334" s="32"/>
      <c r="BB334" s="32"/>
    </row>
    <row r="335" spans="1:54" x14ac:dyDescent="0.2">
      <c r="A335" s="84" t="s">
        <v>510</v>
      </c>
      <c r="B335" s="85" t="s">
        <v>800</v>
      </c>
      <c r="C335" s="86" t="s">
        <v>945</v>
      </c>
      <c r="D335" s="87">
        <f t="shared" si="12"/>
        <v>19700</v>
      </c>
      <c r="E335" s="87" t="s">
        <v>1064</v>
      </c>
      <c r="F335" s="95">
        <f t="shared" si="13"/>
        <v>13</v>
      </c>
      <c r="G335" s="88">
        <v>1</v>
      </c>
      <c r="H335" s="89"/>
      <c r="I335" s="88">
        <v>2</v>
      </c>
      <c r="J335" s="89">
        <v>5</v>
      </c>
      <c r="K335" s="88">
        <v>1</v>
      </c>
      <c r="L335" s="89"/>
      <c r="M335" s="88"/>
      <c r="N335" s="89"/>
      <c r="O335" s="88"/>
      <c r="P335" s="89">
        <v>1</v>
      </c>
      <c r="Q335" s="88"/>
      <c r="R335" s="89">
        <v>1</v>
      </c>
      <c r="S335" s="88"/>
      <c r="T335" s="89"/>
      <c r="U335" s="88"/>
      <c r="V335" s="89">
        <f t="shared" si="14"/>
        <v>0</v>
      </c>
      <c r="W335" s="88"/>
      <c r="X335" s="89"/>
      <c r="Y335" s="88"/>
      <c r="Z335" s="89"/>
      <c r="AA335" s="88"/>
      <c r="AB335" s="89"/>
      <c r="AC335" s="88"/>
      <c r="AD335" s="89"/>
      <c r="AE335" s="88"/>
      <c r="AF335" s="89"/>
      <c r="AG335" s="88"/>
      <c r="AH335" s="89"/>
      <c r="AI335" s="88"/>
      <c r="AJ335" s="89"/>
      <c r="AK335" s="88"/>
      <c r="AL335" s="89"/>
      <c r="AM335" s="88"/>
      <c r="AN335" s="89"/>
      <c r="AO335" s="88"/>
      <c r="AP335" s="89"/>
      <c r="AQ335" s="88"/>
      <c r="AR335" s="89"/>
      <c r="AS335" s="88"/>
      <c r="AT335" s="89">
        <v>1</v>
      </c>
      <c r="AU335" s="88">
        <v>1</v>
      </c>
      <c r="AV335" s="84" t="s">
        <v>510</v>
      </c>
      <c r="AW335" s="85" t="s">
        <v>800</v>
      </c>
      <c r="AX335" s="32"/>
      <c r="AY335" s="32"/>
      <c r="AZ335" s="32"/>
      <c r="BA335" s="32"/>
      <c r="BB335" s="32"/>
    </row>
    <row r="336" spans="1:54" x14ac:dyDescent="0.2">
      <c r="A336" s="94" t="s">
        <v>510</v>
      </c>
      <c r="B336" s="90" t="s">
        <v>801</v>
      </c>
      <c r="C336" s="91" t="s">
        <v>946</v>
      </c>
      <c r="D336" s="92">
        <f t="shared" si="12"/>
        <v>19700</v>
      </c>
      <c r="E336" s="92" t="s">
        <v>1064</v>
      </c>
      <c r="F336" s="96">
        <f t="shared" si="13"/>
        <v>13</v>
      </c>
      <c r="G336" s="93">
        <v>1</v>
      </c>
      <c r="H336" s="93"/>
      <c r="I336" s="93">
        <v>2</v>
      </c>
      <c r="J336" s="93">
        <v>5</v>
      </c>
      <c r="K336" s="93">
        <v>1</v>
      </c>
      <c r="L336" s="93"/>
      <c r="M336" s="93"/>
      <c r="N336" s="93"/>
      <c r="O336" s="93"/>
      <c r="P336" s="93">
        <v>1</v>
      </c>
      <c r="Q336" s="93"/>
      <c r="R336" s="93">
        <v>1</v>
      </c>
      <c r="S336" s="93"/>
      <c r="T336" s="93"/>
      <c r="U336" s="93"/>
      <c r="V336" s="93">
        <f t="shared" si="14"/>
        <v>0</v>
      </c>
      <c r="W336" s="93"/>
      <c r="X336" s="93"/>
      <c r="Y336" s="93"/>
      <c r="Z336" s="93"/>
      <c r="AA336" s="93"/>
      <c r="AB336" s="93"/>
      <c r="AC336" s="93"/>
      <c r="AD336" s="93"/>
      <c r="AE336" s="93"/>
      <c r="AF336" s="93"/>
      <c r="AG336" s="93"/>
      <c r="AH336" s="93"/>
      <c r="AI336" s="93"/>
      <c r="AJ336" s="93"/>
      <c r="AK336" s="93"/>
      <c r="AL336" s="93"/>
      <c r="AM336" s="93"/>
      <c r="AN336" s="93"/>
      <c r="AO336" s="93"/>
      <c r="AP336" s="93">
        <v>1</v>
      </c>
      <c r="AQ336" s="93"/>
      <c r="AR336" s="93">
        <v>1</v>
      </c>
      <c r="AS336" s="93"/>
      <c r="AT336" s="93"/>
      <c r="AU336" s="93"/>
      <c r="AV336" s="94" t="s">
        <v>510</v>
      </c>
      <c r="AW336" s="90" t="s">
        <v>801</v>
      </c>
      <c r="AX336" s="32"/>
      <c r="AY336" s="32"/>
      <c r="AZ336" s="32"/>
      <c r="BA336" s="32"/>
      <c r="BB336" s="32"/>
    </row>
    <row r="337" spans="1:54" x14ac:dyDescent="0.2">
      <c r="A337" s="84" t="s">
        <v>510</v>
      </c>
      <c r="B337" s="85" t="s">
        <v>802</v>
      </c>
      <c r="C337" s="86" t="s">
        <v>947</v>
      </c>
      <c r="D337" s="87">
        <f t="shared" si="12"/>
        <v>20570</v>
      </c>
      <c r="E337" s="87" t="s">
        <v>1064</v>
      </c>
      <c r="F337" s="95">
        <f t="shared" si="13"/>
        <v>13</v>
      </c>
      <c r="G337" s="88">
        <v>1</v>
      </c>
      <c r="H337" s="89"/>
      <c r="I337" s="88">
        <v>2</v>
      </c>
      <c r="J337" s="89">
        <v>5</v>
      </c>
      <c r="K337" s="88">
        <v>1</v>
      </c>
      <c r="L337" s="89"/>
      <c r="M337" s="88"/>
      <c r="N337" s="89"/>
      <c r="O337" s="88"/>
      <c r="P337" s="89">
        <v>1</v>
      </c>
      <c r="Q337" s="88"/>
      <c r="R337" s="89">
        <v>1</v>
      </c>
      <c r="S337" s="88"/>
      <c r="T337" s="89"/>
      <c r="U337" s="88"/>
      <c r="V337" s="89">
        <f t="shared" si="14"/>
        <v>0</v>
      </c>
      <c r="W337" s="88"/>
      <c r="X337" s="89"/>
      <c r="Y337" s="88"/>
      <c r="Z337" s="89"/>
      <c r="AA337" s="88"/>
      <c r="AB337" s="89"/>
      <c r="AC337" s="88"/>
      <c r="AD337" s="89"/>
      <c r="AE337" s="88"/>
      <c r="AF337" s="89"/>
      <c r="AG337" s="88"/>
      <c r="AH337" s="89"/>
      <c r="AI337" s="88"/>
      <c r="AJ337" s="89"/>
      <c r="AK337" s="88"/>
      <c r="AL337" s="89">
        <v>1</v>
      </c>
      <c r="AM337" s="88">
        <v>1</v>
      </c>
      <c r="AN337" s="89"/>
      <c r="AO337" s="88"/>
      <c r="AP337" s="89"/>
      <c r="AQ337" s="88"/>
      <c r="AR337" s="89"/>
      <c r="AS337" s="88"/>
      <c r="AT337" s="89"/>
      <c r="AU337" s="88"/>
      <c r="AV337" s="84" t="s">
        <v>510</v>
      </c>
      <c r="AW337" s="85" t="s">
        <v>802</v>
      </c>
      <c r="AX337" s="32"/>
      <c r="AY337" s="32"/>
      <c r="AZ337" s="32"/>
      <c r="BA337" s="32"/>
      <c r="BB337" s="32"/>
    </row>
    <row r="338" spans="1:54" x14ac:dyDescent="0.2">
      <c r="A338" s="94" t="s">
        <v>510</v>
      </c>
      <c r="B338" s="90" t="s">
        <v>803</v>
      </c>
      <c r="C338" s="91" t="s">
        <v>948</v>
      </c>
      <c r="D338" s="92">
        <f t="shared" si="12"/>
        <v>20900</v>
      </c>
      <c r="E338" s="92" t="s">
        <v>1064</v>
      </c>
      <c r="F338" s="96">
        <f t="shared" si="13"/>
        <v>13</v>
      </c>
      <c r="G338" s="93">
        <v>1</v>
      </c>
      <c r="H338" s="93"/>
      <c r="I338" s="93">
        <v>2</v>
      </c>
      <c r="J338" s="93">
        <v>5</v>
      </c>
      <c r="K338" s="93">
        <v>1</v>
      </c>
      <c r="L338" s="93"/>
      <c r="M338" s="93"/>
      <c r="N338" s="93"/>
      <c r="O338" s="93"/>
      <c r="P338" s="93">
        <v>1</v>
      </c>
      <c r="Q338" s="93"/>
      <c r="R338" s="93">
        <v>1</v>
      </c>
      <c r="S338" s="93"/>
      <c r="T338" s="93"/>
      <c r="U338" s="93"/>
      <c r="V338" s="93">
        <f t="shared" si="14"/>
        <v>0</v>
      </c>
      <c r="W338" s="93"/>
      <c r="X338" s="93"/>
      <c r="Y338" s="93"/>
      <c r="Z338" s="93"/>
      <c r="AA338" s="93"/>
      <c r="AB338" s="93"/>
      <c r="AC338" s="93"/>
      <c r="AD338" s="93"/>
      <c r="AE338" s="93"/>
      <c r="AF338" s="93"/>
      <c r="AG338" s="93"/>
      <c r="AH338" s="93">
        <v>1</v>
      </c>
      <c r="AI338" s="93"/>
      <c r="AJ338" s="93">
        <v>1</v>
      </c>
      <c r="AK338" s="93"/>
      <c r="AL338" s="93"/>
      <c r="AM338" s="93"/>
      <c r="AN338" s="93"/>
      <c r="AO338" s="93"/>
      <c r="AP338" s="93"/>
      <c r="AQ338" s="93"/>
      <c r="AR338" s="93"/>
      <c r="AS338" s="93"/>
      <c r="AT338" s="93"/>
      <c r="AU338" s="93"/>
      <c r="AV338" s="94" t="s">
        <v>510</v>
      </c>
      <c r="AW338" s="90" t="s">
        <v>803</v>
      </c>
      <c r="AX338" s="32"/>
      <c r="AY338" s="32"/>
      <c r="AZ338" s="32"/>
      <c r="BA338" s="32"/>
      <c r="BB338" s="32"/>
    </row>
    <row r="339" spans="1:54" x14ac:dyDescent="0.2">
      <c r="A339" s="84" t="s">
        <v>510</v>
      </c>
      <c r="B339" s="85" t="s">
        <v>804</v>
      </c>
      <c r="C339" s="86" t="s">
        <v>949</v>
      </c>
      <c r="D339" s="87">
        <f t="shared" si="12"/>
        <v>17883</v>
      </c>
      <c r="E339" s="87" t="s">
        <v>1064</v>
      </c>
      <c r="F339" s="95">
        <f t="shared" si="13"/>
        <v>16</v>
      </c>
      <c r="G339" s="88">
        <v>1</v>
      </c>
      <c r="H339" s="89"/>
      <c r="I339" s="88">
        <v>1</v>
      </c>
      <c r="J339" s="89">
        <v>6</v>
      </c>
      <c r="K339" s="88">
        <v>1</v>
      </c>
      <c r="L339" s="89"/>
      <c r="M339" s="88"/>
      <c r="N339" s="89"/>
      <c r="O339" s="88"/>
      <c r="P339" s="89">
        <v>1</v>
      </c>
      <c r="Q339" s="88"/>
      <c r="R339" s="89">
        <v>1</v>
      </c>
      <c r="S339" s="88"/>
      <c r="T339" s="89"/>
      <c r="U339" s="88">
        <v>3</v>
      </c>
      <c r="V339" s="89">
        <f t="shared" si="14"/>
        <v>2</v>
      </c>
      <c r="W339" s="88"/>
      <c r="X339" s="89"/>
      <c r="Y339" s="88"/>
      <c r="Z339" s="89"/>
      <c r="AA339" s="88"/>
      <c r="AB339" s="89"/>
      <c r="AC339" s="88"/>
      <c r="AD339" s="89"/>
      <c r="AE339" s="88"/>
      <c r="AF339" s="89"/>
      <c r="AG339" s="88"/>
      <c r="AH339" s="89"/>
      <c r="AI339" s="88"/>
      <c r="AJ339" s="89"/>
      <c r="AK339" s="88"/>
      <c r="AL339" s="89"/>
      <c r="AM339" s="88"/>
      <c r="AN339" s="89"/>
      <c r="AO339" s="88"/>
      <c r="AP339" s="89"/>
      <c r="AQ339" s="88"/>
      <c r="AR339" s="89"/>
      <c r="AS339" s="88"/>
      <c r="AT339" s="89"/>
      <c r="AU339" s="88"/>
      <c r="AV339" s="84" t="s">
        <v>510</v>
      </c>
      <c r="AW339" s="85" t="s">
        <v>804</v>
      </c>
      <c r="AX339" s="32"/>
      <c r="AY339" s="32"/>
      <c r="AZ339" s="32"/>
      <c r="BA339" s="32"/>
      <c r="BB339" s="32"/>
    </row>
    <row r="340" spans="1:54" x14ac:dyDescent="0.2">
      <c r="A340" s="94" t="s">
        <v>510</v>
      </c>
      <c r="B340" s="90" t="s">
        <v>805</v>
      </c>
      <c r="C340" s="91" t="s">
        <v>950</v>
      </c>
      <c r="D340" s="92">
        <f t="shared" si="12"/>
        <v>18713</v>
      </c>
      <c r="E340" s="92" t="s">
        <v>1064</v>
      </c>
      <c r="F340" s="96">
        <f t="shared" si="13"/>
        <v>18</v>
      </c>
      <c r="G340" s="93">
        <v>1</v>
      </c>
      <c r="H340" s="93"/>
      <c r="I340" s="93">
        <v>1</v>
      </c>
      <c r="J340" s="93">
        <v>6</v>
      </c>
      <c r="K340" s="93">
        <v>1</v>
      </c>
      <c r="L340" s="93"/>
      <c r="M340" s="93"/>
      <c r="N340" s="93"/>
      <c r="O340" s="93"/>
      <c r="P340" s="93">
        <v>1</v>
      </c>
      <c r="Q340" s="93"/>
      <c r="R340" s="93">
        <v>1</v>
      </c>
      <c r="S340" s="93"/>
      <c r="T340" s="93"/>
      <c r="U340" s="93">
        <v>3</v>
      </c>
      <c r="V340" s="93">
        <f t="shared" si="14"/>
        <v>2</v>
      </c>
      <c r="W340" s="93"/>
      <c r="X340" s="93"/>
      <c r="Y340" s="93"/>
      <c r="Z340" s="93"/>
      <c r="AA340" s="93"/>
      <c r="AB340" s="93"/>
      <c r="AC340" s="93"/>
      <c r="AD340" s="93">
        <v>1</v>
      </c>
      <c r="AE340" s="93">
        <v>1</v>
      </c>
      <c r="AF340" s="93"/>
      <c r="AG340" s="93"/>
      <c r="AH340" s="93"/>
      <c r="AI340" s="93"/>
      <c r="AJ340" s="93"/>
      <c r="AK340" s="93"/>
      <c r="AL340" s="93"/>
      <c r="AM340" s="93"/>
      <c r="AN340" s="93"/>
      <c r="AO340" s="93"/>
      <c r="AP340" s="93"/>
      <c r="AQ340" s="93"/>
      <c r="AR340" s="93"/>
      <c r="AS340" s="93"/>
      <c r="AT340" s="93"/>
      <c r="AU340" s="93"/>
      <c r="AV340" s="94" t="s">
        <v>510</v>
      </c>
      <c r="AW340" s="90" t="s">
        <v>805</v>
      </c>
      <c r="AX340" s="32"/>
      <c r="AY340" s="32"/>
      <c r="AZ340" s="32"/>
      <c r="BA340" s="32"/>
      <c r="BB340" s="32"/>
    </row>
    <row r="341" spans="1:54" x14ac:dyDescent="0.2">
      <c r="A341" s="84" t="s">
        <v>510</v>
      </c>
      <c r="B341" s="85" t="s">
        <v>806</v>
      </c>
      <c r="C341" s="86" t="s">
        <v>951</v>
      </c>
      <c r="D341" s="87">
        <f t="shared" ref="D341:D404" si="15">G341*G$4+H341*H$4+I341*I$4+J341*J$4+K341*K$4+L341*L$4+N341*N$4+O341*O$4+P341*P$4+Q341*Q$4+R341*R$4+S341*S$4+T341*T$4+U341*U$4+V341*V$4+W341*W$4+X341*X$4+Y341*Y$4+Z341*Z$4+AA341*AA$4+AB341*AB$4+AC341*AC$4+AD341*AD$4+AE341*AE$4+AF341*AF$4+AG341*AG$4+AH341*AH$4+AI341*AI$4+AJ341*AJ$4+AK341*AK$4+AL341*AL$4+AM341*AM$4+AN341*AN$4+AO341*AO$4+AP341*AP$4+AQ341*AQ$4+AR341*AR$4+AS341*AS$4+AT341*AT$4+AU341*AU$4</f>
        <v>18723</v>
      </c>
      <c r="E341" s="87" t="s">
        <v>1064</v>
      </c>
      <c r="F341" s="95">
        <f t="shared" ref="F341:F404" si="16">SUM(G341:AU341)</f>
        <v>18</v>
      </c>
      <c r="G341" s="88">
        <v>1</v>
      </c>
      <c r="H341" s="89"/>
      <c r="I341" s="88">
        <v>1</v>
      </c>
      <c r="J341" s="89">
        <v>6</v>
      </c>
      <c r="K341" s="88">
        <v>1</v>
      </c>
      <c r="L341" s="89"/>
      <c r="M341" s="88"/>
      <c r="N341" s="89"/>
      <c r="O341" s="88"/>
      <c r="P341" s="89">
        <v>1</v>
      </c>
      <c r="Q341" s="88"/>
      <c r="R341" s="89">
        <v>1</v>
      </c>
      <c r="S341" s="88"/>
      <c r="T341" s="89"/>
      <c r="U341" s="88">
        <v>3</v>
      </c>
      <c r="V341" s="89">
        <f t="shared" si="14"/>
        <v>2</v>
      </c>
      <c r="W341" s="88"/>
      <c r="X341" s="89"/>
      <c r="Y341" s="88"/>
      <c r="Z341" s="89">
        <v>1</v>
      </c>
      <c r="AA341" s="88"/>
      <c r="AB341" s="89">
        <v>1</v>
      </c>
      <c r="AC341" s="88"/>
      <c r="AD341" s="89"/>
      <c r="AE341" s="88"/>
      <c r="AF341" s="89"/>
      <c r="AG341" s="88"/>
      <c r="AH341" s="89"/>
      <c r="AI341" s="88"/>
      <c r="AJ341" s="89"/>
      <c r="AK341" s="88"/>
      <c r="AL341" s="89"/>
      <c r="AM341" s="88"/>
      <c r="AN341" s="89"/>
      <c r="AO341" s="88"/>
      <c r="AP341" s="89"/>
      <c r="AQ341" s="88"/>
      <c r="AR341" s="89"/>
      <c r="AS341" s="88"/>
      <c r="AT341" s="89"/>
      <c r="AU341" s="88"/>
      <c r="AV341" s="84" t="s">
        <v>510</v>
      </c>
      <c r="AW341" s="85" t="s">
        <v>806</v>
      </c>
      <c r="AX341" s="32"/>
      <c r="AY341" s="32"/>
      <c r="AZ341" s="32"/>
      <c r="BA341" s="32"/>
      <c r="BB341" s="32"/>
    </row>
    <row r="342" spans="1:54" x14ac:dyDescent="0.2">
      <c r="A342" s="94" t="s">
        <v>510</v>
      </c>
      <c r="B342" s="90" t="s">
        <v>807</v>
      </c>
      <c r="C342" s="91" t="s">
        <v>952</v>
      </c>
      <c r="D342" s="92">
        <f t="shared" si="15"/>
        <v>19900</v>
      </c>
      <c r="E342" s="92" t="s">
        <v>1064</v>
      </c>
      <c r="F342" s="96">
        <f t="shared" si="16"/>
        <v>13</v>
      </c>
      <c r="G342" s="93">
        <v>1</v>
      </c>
      <c r="H342" s="93"/>
      <c r="I342" s="93">
        <v>1</v>
      </c>
      <c r="J342" s="93">
        <v>6</v>
      </c>
      <c r="K342" s="93">
        <v>1</v>
      </c>
      <c r="L342" s="93"/>
      <c r="M342" s="93"/>
      <c r="N342" s="93"/>
      <c r="O342" s="93"/>
      <c r="P342" s="93">
        <v>1</v>
      </c>
      <c r="Q342" s="93"/>
      <c r="R342" s="93">
        <v>1</v>
      </c>
      <c r="S342" s="93"/>
      <c r="T342" s="93"/>
      <c r="U342" s="93"/>
      <c r="V342" s="93">
        <f t="shared" si="14"/>
        <v>0</v>
      </c>
      <c r="W342" s="93"/>
      <c r="X342" s="93"/>
      <c r="Y342" s="93"/>
      <c r="Z342" s="93"/>
      <c r="AA342" s="93"/>
      <c r="AB342" s="93"/>
      <c r="AC342" s="93"/>
      <c r="AD342" s="93"/>
      <c r="AE342" s="93"/>
      <c r="AF342" s="93"/>
      <c r="AG342" s="93"/>
      <c r="AH342" s="93"/>
      <c r="AI342" s="93"/>
      <c r="AJ342" s="93"/>
      <c r="AK342" s="93"/>
      <c r="AL342" s="93"/>
      <c r="AM342" s="93"/>
      <c r="AN342" s="93"/>
      <c r="AO342" s="93"/>
      <c r="AP342" s="93"/>
      <c r="AQ342" s="93"/>
      <c r="AR342" s="93"/>
      <c r="AS342" s="93"/>
      <c r="AT342" s="93">
        <v>1</v>
      </c>
      <c r="AU342" s="93">
        <v>1</v>
      </c>
      <c r="AV342" s="94" t="s">
        <v>510</v>
      </c>
      <c r="AW342" s="90" t="s">
        <v>807</v>
      </c>
      <c r="AX342" s="32"/>
      <c r="AY342" s="32"/>
      <c r="AZ342" s="32"/>
      <c r="BA342" s="32"/>
      <c r="BB342" s="32"/>
    </row>
    <row r="343" spans="1:54" x14ac:dyDescent="0.2">
      <c r="A343" s="84" t="s">
        <v>510</v>
      </c>
      <c r="B343" s="85" t="s">
        <v>808</v>
      </c>
      <c r="C343" s="86" t="s">
        <v>953</v>
      </c>
      <c r="D343" s="87">
        <f t="shared" si="15"/>
        <v>19900</v>
      </c>
      <c r="E343" s="87" t="s">
        <v>1064</v>
      </c>
      <c r="F343" s="95">
        <f t="shared" si="16"/>
        <v>13</v>
      </c>
      <c r="G343" s="88">
        <v>1</v>
      </c>
      <c r="H343" s="89"/>
      <c r="I343" s="88">
        <v>1</v>
      </c>
      <c r="J343" s="89">
        <v>6</v>
      </c>
      <c r="K343" s="88">
        <v>1</v>
      </c>
      <c r="L343" s="89"/>
      <c r="M343" s="88"/>
      <c r="N343" s="89"/>
      <c r="O343" s="88"/>
      <c r="P343" s="89">
        <v>1</v>
      </c>
      <c r="Q343" s="88"/>
      <c r="R343" s="89">
        <v>1</v>
      </c>
      <c r="S343" s="88"/>
      <c r="T343" s="89"/>
      <c r="U343" s="88"/>
      <c r="V343" s="89">
        <f t="shared" ref="V343:V406" si="17">IF(OR(SUM(N343:R343)&lt;2,SUM(S343:U343)&lt;2),0,2*(SUM(N343:R343)-1))</f>
        <v>0</v>
      </c>
      <c r="W343" s="88"/>
      <c r="X343" s="89"/>
      <c r="Y343" s="88"/>
      <c r="Z343" s="89"/>
      <c r="AA343" s="88"/>
      <c r="AB343" s="89"/>
      <c r="AC343" s="88"/>
      <c r="AD343" s="89"/>
      <c r="AE343" s="88"/>
      <c r="AF343" s="89"/>
      <c r="AG343" s="88"/>
      <c r="AH343" s="89"/>
      <c r="AI343" s="88"/>
      <c r="AJ343" s="89"/>
      <c r="AK343" s="88"/>
      <c r="AL343" s="89"/>
      <c r="AM343" s="88"/>
      <c r="AN343" s="89"/>
      <c r="AO343" s="88"/>
      <c r="AP343" s="89">
        <v>1</v>
      </c>
      <c r="AQ343" s="88"/>
      <c r="AR343" s="89">
        <v>1</v>
      </c>
      <c r="AS343" s="88"/>
      <c r="AT343" s="89"/>
      <c r="AU343" s="88"/>
      <c r="AV343" s="84" t="s">
        <v>510</v>
      </c>
      <c r="AW343" s="85" t="s">
        <v>808</v>
      </c>
      <c r="AX343" s="32"/>
      <c r="AY343" s="32"/>
      <c r="AZ343" s="32"/>
      <c r="BA343" s="32"/>
      <c r="BB343" s="32"/>
    </row>
    <row r="344" spans="1:54" x14ac:dyDescent="0.2">
      <c r="A344" s="94" t="s">
        <v>510</v>
      </c>
      <c r="B344" s="90" t="s">
        <v>809</v>
      </c>
      <c r="C344" s="91" t="s">
        <v>473</v>
      </c>
      <c r="D344" s="92">
        <f t="shared" si="15"/>
        <v>20770</v>
      </c>
      <c r="E344" s="92" t="s">
        <v>1064</v>
      </c>
      <c r="F344" s="96">
        <f t="shared" si="16"/>
        <v>13</v>
      </c>
      <c r="G344" s="93">
        <v>1</v>
      </c>
      <c r="H344" s="93"/>
      <c r="I344" s="93">
        <v>1</v>
      </c>
      <c r="J344" s="93">
        <v>6</v>
      </c>
      <c r="K344" s="93">
        <v>1</v>
      </c>
      <c r="L344" s="93"/>
      <c r="M344" s="93"/>
      <c r="N344" s="93"/>
      <c r="O344" s="93"/>
      <c r="P344" s="93">
        <v>1</v>
      </c>
      <c r="Q344" s="93"/>
      <c r="R344" s="93">
        <v>1</v>
      </c>
      <c r="S344" s="93"/>
      <c r="T344" s="93"/>
      <c r="U344" s="93"/>
      <c r="V344" s="93">
        <f t="shared" si="17"/>
        <v>0</v>
      </c>
      <c r="W344" s="93"/>
      <c r="X344" s="93"/>
      <c r="Y344" s="93"/>
      <c r="Z344" s="93"/>
      <c r="AA344" s="93"/>
      <c r="AB344" s="93"/>
      <c r="AC344" s="93"/>
      <c r="AD344" s="93"/>
      <c r="AE344" s="93"/>
      <c r="AF344" s="93"/>
      <c r="AG344" s="93"/>
      <c r="AH344" s="93"/>
      <c r="AI344" s="93"/>
      <c r="AJ344" s="93"/>
      <c r="AK344" s="93"/>
      <c r="AL344" s="93">
        <v>1</v>
      </c>
      <c r="AM344" s="93">
        <v>1</v>
      </c>
      <c r="AN344" s="93"/>
      <c r="AO344" s="93"/>
      <c r="AP344" s="93"/>
      <c r="AQ344" s="93"/>
      <c r="AR344" s="93"/>
      <c r="AS344" s="93"/>
      <c r="AT344" s="93"/>
      <c r="AU344" s="93"/>
      <c r="AV344" s="94" t="s">
        <v>510</v>
      </c>
      <c r="AW344" s="90" t="s">
        <v>809</v>
      </c>
      <c r="AX344" s="32"/>
      <c r="AY344" s="32"/>
      <c r="AZ344" s="32"/>
      <c r="BA344" s="32"/>
      <c r="BB344" s="32"/>
    </row>
    <row r="345" spans="1:54" x14ac:dyDescent="0.2">
      <c r="A345" s="84" t="s">
        <v>510</v>
      </c>
      <c r="B345" s="85" t="s">
        <v>810</v>
      </c>
      <c r="C345" s="86" t="s">
        <v>365</v>
      </c>
      <c r="D345" s="87">
        <f t="shared" si="15"/>
        <v>21100</v>
      </c>
      <c r="E345" s="87" t="s">
        <v>1064</v>
      </c>
      <c r="F345" s="95">
        <f t="shared" si="16"/>
        <v>13</v>
      </c>
      <c r="G345" s="88">
        <v>1</v>
      </c>
      <c r="H345" s="89"/>
      <c r="I345" s="88">
        <v>1</v>
      </c>
      <c r="J345" s="89">
        <v>6</v>
      </c>
      <c r="K345" s="88">
        <v>1</v>
      </c>
      <c r="L345" s="89"/>
      <c r="M345" s="88"/>
      <c r="N345" s="89"/>
      <c r="O345" s="88"/>
      <c r="P345" s="89">
        <v>1</v>
      </c>
      <c r="Q345" s="88"/>
      <c r="R345" s="89">
        <v>1</v>
      </c>
      <c r="S345" s="88"/>
      <c r="T345" s="89"/>
      <c r="U345" s="88"/>
      <c r="V345" s="89">
        <f t="shared" si="17"/>
        <v>0</v>
      </c>
      <c r="W345" s="88"/>
      <c r="X345" s="89"/>
      <c r="Y345" s="88"/>
      <c r="Z345" s="89"/>
      <c r="AA345" s="88"/>
      <c r="AB345" s="89"/>
      <c r="AC345" s="88"/>
      <c r="AD345" s="89"/>
      <c r="AE345" s="88"/>
      <c r="AF345" s="89"/>
      <c r="AG345" s="88"/>
      <c r="AH345" s="89">
        <v>1</v>
      </c>
      <c r="AI345" s="88"/>
      <c r="AJ345" s="89">
        <v>1</v>
      </c>
      <c r="AK345" s="88"/>
      <c r="AL345" s="89"/>
      <c r="AM345" s="88"/>
      <c r="AN345" s="89"/>
      <c r="AO345" s="88"/>
      <c r="AP345" s="89"/>
      <c r="AQ345" s="88"/>
      <c r="AR345" s="89"/>
      <c r="AS345" s="88"/>
      <c r="AT345" s="89"/>
      <c r="AU345" s="88"/>
      <c r="AV345" s="84" t="s">
        <v>510</v>
      </c>
      <c r="AW345" s="85" t="s">
        <v>810</v>
      </c>
      <c r="AX345" s="32"/>
      <c r="AY345" s="32"/>
      <c r="AZ345" s="32"/>
      <c r="BA345" s="32"/>
      <c r="BB345" s="32"/>
    </row>
    <row r="346" spans="1:54" x14ac:dyDescent="0.2">
      <c r="A346" s="94" t="s">
        <v>510</v>
      </c>
      <c r="B346" s="90" t="s">
        <v>811</v>
      </c>
      <c r="C346" s="91" t="s">
        <v>366</v>
      </c>
      <c r="D346" s="92">
        <f t="shared" si="15"/>
        <v>18083</v>
      </c>
      <c r="E346" s="92" t="s">
        <v>1064</v>
      </c>
      <c r="F346" s="96">
        <f t="shared" si="16"/>
        <v>16</v>
      </c>
      <c r="G346" s="93">
        <v>1</v>
      </c>
      <c r="H346" s="93"/>
      <c r="I346" s="93"/>
      <c r="J346" s="93">
        <v>7</v>
      </c>
      <c r="K346" s="93">
        <v>1</v>
      </c>
      <c r="L346" s="93"/>
      <c r="M346" s="93"/>
      <c r="N346" s="93"/>
      <c r="O346" s="93"/>
      <c r="P346" s="93">
        <v>1</v>
      </c>
      <c r="Q346" s="93"/>
      <c r="R346" s="93">
        <v>1</v>
      </c>
      <c r="S346" s="93"/>
      <c r="T346" s="93"/>
      <c r="U346" s="93">
        <v>3</v>
      </c>
      <c r="V346" s="93">
        <f t="shared" si="17"/>
        <v>2</v>
      </c>
      <c r="W346" s="93"/>
      <c r="X346" s="93"/>
      <c r="Y346" s="93"/>
      <c r="Z346" s="93"/>
      <c r="AA346" s="93"/>
      <c r="AB346" s="93"/>
      <c r="AC346" s="93"/>
      <c r="AD346" s="93"/>
      <c r="AE346" s="93"/>
      <c r="AF346" s="93"/>
      <c r="AG346" s="93"/>
      <c r="AH346" s="93"/>
      <c r="AI346" s="93"/>
      <c r="AJ346" s="93"/>
      <c r="AK346" s="93"/>
      <c r="AL346" s="93"/>
      <c r="AM346" s="93"/>
      <c r="AN346" s="93"/>
      <c r="AO346" s="93"/>
      <c r="AP346" s="93"/>
      <c r="AQ346" s="93"/>
      <c r="AR346" s="93"/>
      <c r="AS346" s="93"/>
      <c r="AT346" s="93"/>
      <c r="AU346" s="93"/>
      <c r="AV346" s="94" t="s">
        <v>510</v>
      </c>
      <c r="AW346" s="90" t="s">
        <v>811</v>
      </c>
      <c r="AX346" s="32"/>
      <c r="AY346" s="32"/>
      <c r="AZ346" s="32"/>
      <c r="BA346" s="32"/>
      <c r="BB346" s="32"/>
    </row>
    <row r="347" spans="1:54" x14ac:dyDescent="0.2">
      <c r="A347" s="84" t="s">
        <v>510</v>
      </c>
      <c r="B347" s="85" t="s">
        <v>812</v>
      </c>
      <c r="C347" s="86" t="s">
        <v>367</v>
      </c>
      <c r="D347" s="87">
        <f t="shared" si="15"/>
        <v>18913</v>
      </c>
      <c r="E347" s="87" t="s">
        <v>1064</v>
      </c>
      <c r="F347" s="95">
        <f t="shared" si="16"/>
        <v>18</v>
      </c>
      <c r="G347" s="88">
        <v>1</v>
      </c>
      <c r="H347" s="89"/>
      <c r="I347" s="88"/>
      <c r="J347" s="89">
        <v>7</v>
      </c>
      <c r="K347" s="88">
        <v>1</v>
      </c>
      <c r="L347" s="89"/>
      <c r="M347" s="88"/>
      <c r="N347" s="89"/>
      <c r="O347" s="88"/>
      <c r="P347" s="89">
        <v>1</v>
      </c>
      <c r="Q347" s="88"/>
      <c r="R347" s="89">
        <v>1</v>
      </c>
      <c r="S347" s="88"/>
      <c r="T347" s="89"/>
      <c r="U347" s="88">
        <v>3</v>
      </c>
      <c r="V347" s="89">
        <f t="shared" si="17"/>
        <v>2</v>
      </c>
      <c r="W347" s="88"/>
      <c r="X347" s="89"/>
      <c r="Y347" s="88"/>
      <c r="Z347" s="89"/>
      <c r="AA347" s="88"/>
      <c r="AB347" s="89"/>
      <c r="AC347" s="88"/>
      <c r="AD347" s="89">
        <v>1</v>
      </c>
      <c r="AE347" s="88">
        <v>1</v>
      </c>
      <c r="AF347" s="89"/>
      <c r="AG347" s="88"/>
      <c r="AH347" s="89"/>
      <c r="AI347" s="88"/>
      <c r="AJ347" s="89"/>
      <c r="AK347" s="88"/>
      <c r="AL347" s="89"/>
      <c r="AM347" s="88"/>
      <c r="AN347" s="89"/>
      <c r="AO347" s="88"/>
      <c r="AP347" s="89"/>
      <c r="AQ347" s="88"/>
      <c r="AR347" s="89"/>
      <c r="AS347" s="88"/>
      <c r="AT347" s="89"/>
      <c r="AU347" s="88"/>
      <c r="AV347" s="84" t="s">
        <v>510</v>
      </c>
      <c r="AW347" s="85" t="s">
        <v>812</v>
      </c>
      <c r="AX347" s="32"/>
      <c r="AY347" s="32"/>
      <c r="AZ347" s="32"/>
      <c r="BA347" s="32"/>
      <c r="BB347" s="32"/>
    </row>
    <row r="348" spans="1:54" x14ac:dyDescent="0.2">
      <c r="A348" s="94" t="s">
        <v>510</v>
      </c>
      <c r="B348" s="90" t="s">
        <v>813</v>
      </c>
      <c r="C348" s="91" t="s">
        <v>368</v>
      </c>
      <c r="D348" s="92">
        <f t="shared" si="15"/>
        <v>18923</v>
      </c>
      <c r="E348" s="92" t="s">
        <v>1064</v>
      </c>
      <c r="F348" s="96">
        <f t="shared" si="16"/>
        <v>18</v>
      </c>
      <c r="G348" s="93">
        <v>1</v>
      </c>
      <c r="H348" s="93"/>
      <c r="I348" s="93"/>
      <c r="J348" s="93">
        <v>7</v>
      </c>
      <c r="K348" s="93">
        <v>1</v>
      </c>
      <c r="L348" s="93"/>
      <c r="M348" s="93"/>
      <c r="N348" s="93"/>
      <c r="O348" s="93"/>
      <c r="P348" s="93">
        <v>1</v>
      </c>
      <c r="Q348" s="93"/>
      <c r="R348" s="93">
        <v>1</v>
      </c>
      <c r="S348" s="93"/>
      <c r="T348" s="93"/>
      <c r="U348" s="93">
        <v>3</v>
      </c>
      <c r="V348" s="93">
        <f t="shared" si="17"/>
        <v>2</v>
      </c>
      <c r="W348" s="93"/>
      <c r="X348" s="93"/>
      <c r="Y348" s="93"/>
      <c r="Z348" s="93">
        <v>1</v>
      </c>
      <c r="AA348" s="93"/>
      <c r="AB348" s="93">
        <v>1</v>
      </c>
      <c r="AC348" s="93"/>
      <c r="AD348" s="93"/>
      <c r="AE348" s="93"/>
      <c r="AF348" s="93"/>
      <c r="AG348" s="93"/>
      <c r="AH348" s="93"/>
      <c r="AI348" s="93"/>
      <c r="AJ348" s="93"/>
      <c r="AK348" s="93"/>
      <c r="AL348" s="93"/>
      <c r="AM348" s="93"/>
      <c r="AN348" s="93"/>
      <c r="AO348" s="93"/>
      <c r="AP348" s="93"/>
      <c r="AQ348" s="93"/>
      <c r="AR348" s="93"/>
      <c r="AS348" s="93"/>
      <c r="AT348" s="93"/>
      <c r="AU348" s="93"/>
      <c r="AV348" s="94" t="s">
        <v>510</v>
      </c>
      <c r="AW348" s="90" t="s">
        <v>813</v>
      </c>
      <c r="AX348" s="32"/>
      <c r="AY348" s="32"/>
      <c r="AZ348" s="32"/>
      <c r="BA348" s="32"/>
      <c r="BB348" s="32"/>
    </row>
    <row r="349" spans="1:54" x14ac:dyDescent="0.2">
      <c r="A349" s="84" t="s">
        <v>510</v>
      </c>
      <c r="B349" s="85" t="s">
        <v>814</v>
      </c>
      <c r="C349" s="86" t="s">
        <v>369</v>
      </c>
      <c r="D349" s="87">
        <f t="shared" si="15"/>
        <v>20100</v>
      </c>
      <c r="E349" s="87" t="s">
        <v>1064</v>
      </c>
      <c r="F349" s="95">
        <f t="shared" si="16"/>
        <v>13</v>
      </c>
      <c r="G349" s="88">
        <v>1</v>
      </c>
      <c r="H349" s="89"/>
      <c r="I349" s="88"/>
      <c r="J349" s="89">
        <v>7</v>
      </c>
      <c r="K349" s="88">
        <v>1</v>
      </c>
      <c r="L349" s="89"/>
      <c r="M349" s="88"/>
      <c r="N349" s="89"/>
      <c r="O349" s="88"/>
      <c r="P349" s="89">
        <v>1</v>
      </c>
      <c r="Q349" s="88"/>
      <c r="R349" s="89">
        <v>1</v>
      </c>
      <c r="S349" s="88"/>
      <c r="T349" s="89"/>
      <c r="U349" s="88"/>
      <c r="V349" s="89">
        <f t="shared" si="17"/>
        <v>0</v>
      </c>
      <c r="W349" s="88"/>
      <c r="X349" s="89"/>
      <c r="Y349" s="88"/>
      <c r="Z349" s="89"/>
      <c r="AA349" s="88"/>
      <c r="AB349" s="89"/>
      <c r="AC349" s="88"/>
      <c r="AD349" s="89"/>
      <c r="AE349" s="88"/>
      <c r="AF349" s="89"/>
      <c r="AG349" s="88"/>
      <c r="AH349" s="89"/>
      <c r="AI349" s="88"/>
      <c r="AJ349" s="89"/>
      <c r="AK349" s="88"/>
      <c r="AL349" s="89"/>
      <c r="AM349" s="88"/>
      <c r="AN349" s="89"/>
      <c r="AO349" s="88"/>
      <c r="AP349" s="89"/>
      <c r="AQ349" s="88"/>
      <c r="AR349" s="89"/>
      <c r="AS349" s="88"/>
      <c r="AT349" s="89">
        <v>1</v>
      </c>
      <c r="AU349" s="88">
        <v>1</v>
      </c>
      <c r="AV349" s="84" t="s">
        <v>510</v>
      </c>
      <c r="AW349" s="85" t="s">
        <v>814</v>
      </c>
      <c r="AX349" s="32"/>
      <c r="AY349" s="32"/>
      <c r="AZ349" s="32"/>
      <c r="BA349" s="32"/>
      <c r="BB349" s="32"/>
    </row>
    <row r="350" spans="1:54" x14ac:dyDescent="0.2">
      <c r="A350" s="94" t="s">
        <v>510</v>
      </c>
      <c r="B350" s="90" t="s">
        <v>815</v>
      </c>
      <c r="C350" s="91" t="s">
        <v>370</v>
      </c>
      <c r="D350" s="92">
        <f t="shared" si="15"/>
        <v>20100</v>
      </c>
      <c r="E350" s="92" t="s">
        <v>1064</v>
      </c>
      <c r="F350" s="96">
        <f t="shared" si="16"/>
        <v>13</v>
      </c>
      <c r="G350" s="93">
        <v>1</v>
      </c>
      <c r="H350" s="93"/>
      <c r="I350" s="93"/>
      <c r="J350" s="93">
        <v>7</v>
      </c>
      <c r="K350" s="93">
        <v>1</v>
      </c>
      <c r="L350" s="93"/>
      <c r="M350" s="93"/>
      <c r="N350" s="93"/>
      <c r="O350" s="93"/>
      <c r="P350" s="93">
        <v>1</v>
      </c>
      <c r="Q350" s="93"/>
      <c r="R350" s="93">
        <v>1</v>
      </c>
      <c r="S350" s="93"/>
      <c r="T350" s="93"/>
      <c r="U350" s="93"/>
      <c r="V350" s="93">
        <f t="shared" si="17"/>
        <v>0</v>
      </c>
      <c r="W350" s="93"/>
      <c r="X350" s="93"/>
      <c r="Y350" s="93"/>
      <c r="Z350" s="93"/>
      <c r="AA350" s="93"/>
      <c r="AB350" s="93"/>
      <c r="AC350" s="93"/>
      <c r="AD350" s="93"/>
      <c r="AE350" s="93"/>
      <c r="AF350" s="93"/>
      <c r="AG350" s="93"/>
      <c r="AH350" s="93"/>
      <c r="AI350" s="93"/>
      <c r="AJ350" s="93"/>
      <c r="AK350" s="93"/>
      <c r="AL350" s="93"/>
      <c r="AM350" s="93"/>
      <c r="AN350" s="93"/>
      <c r="AO350" s="93"/>
      <c r="AP350" s="93">
        <v>1</v>
      </c>
      <c r="AQ350" s="93"/>
      <c r="AR350" s="93">
        <v>1</v>
      </c>
      <c r="AS350" s="93"/>
      <c r="AT350" s="93"/>
      <c r="AU350" s="93"/>
      <c r="AV350" s="94" t="s">
        <v>510</v>
      </c>
      <c r="AW350" s="90" t="s">
        <v>815</v>
      </c>
      <c r="AX350" s="32"/>
      <c r="AY350" s="32"/>
      <c r="AZ350" s="32"/>
      <c r="BA350" s="32"/>
      <c r="BB350" s="32"/>
    </row>
    <row r="351" spans="1:54" x14ac:dyDescent="0.2">
      <c r="A351" s="84" t="s">
        <v>510</v>
      </c>
      <c r="B351" s="85" t="s">
        <v>816</v>
      </c>
      <c r="C351" s="86" t="s">
        <v>371</v>
      </c>
      <c r="D351" s="87">
        <f t="shared" si="15"/>
        <v>20970</v>
      </c>
      <c r="E351" s="87" t="s">
        <v>1064</v>
      </c>
      <c r="F351" s="95">
        <f t="shared" si="16"/>
        <v>13</v>
      </c>
      <c r="G351" s="88">
        <v>1</v>
      </c>
      <c r="H351" s="89"/>
      <c r="I351" s="88"/>
      <c r="J351" s="89">
        <v>7</v>
      </c>
      <c r="K351" s="88">
        <v>1</v>
      </c>
      <c r="L351" s="89"/>
      <c r="M351" s="88"/>
      <c r="N351" s="89"/>
      <c r="O351" s="88"/>
      <c r="P351" s="89">
        <v>1</v>
      </c>
      <c r="Q351" s="88"/>
      <c r="R351" s="89">
        <v>1</v>
      </c>
      <c r="S351" s="88"/>
      <c r="T351" s="89"/>
      <c r="U351" s="88"/>
      <c r="V351" s="89">
        <f t="shared" si="17"/>
        <v>0</v>
      </c>
      <c r="W351" s="88"/>
      <c r="X351" s="89"/>
      <c r="Y351" s="88"/>
      <c r="Z351" s="89"/>
      <c r="AA351" s="88"/>
      <c r="AB351" s="89"/>
      <c r="AC351" s="88"/>
      <c r="AD351" s="89"/>
      <c r="AE351" s="88"/>
      <c r="AF351" s="89"/>
      <c r="AG351" s="88"/>
      <c r="AH351" s="89"/>
      <c r="AI351" s="88"/>
      <c r="AJ351" s="89"/>
      <c r="AK351" s="88"/>
      <c r="AL351" s="89">
        <v>1</v>
      </c>
      <c r="AM351" s="88">
        <v>1</v>
      </c>
      <c r="AN351" s="89"/>
      <c r="AO351" s="88"/>
      <c r="AP351" s="89"/>
      <c r="AQ351" s="88"/>
      <c r="AR351" s="89"/>
      <c r="AS351" s="88"/>
      <c r="AT351" s="89"/>
      <c r="AU351" s="88"/>
      <c r="AV351" s="84" t="s">
        <v>510</v>
      </c>
      <c r="AW351" s="85" t="s">
        <v>816</v>
      </c>
      <c r="AX351" s="32"/>
      <c r="AY351" s="32"/>
      <c r="AZ351" s="32"/>
      <c r="BA351" s="32"/>
      <c r="BB351" s="32"/>
    </row>
    <row r="352" spans="1:54" x14ac:dyDescent="0.2">
      <c r="A352" s="94" t="s">
        <v>510</v>
      </c>
      <c r="B352" s="90" t="s">
        <v>1106</v>
      </c>
      <c r="C352" s="91" t="s">
        <v>207</v>
      </c>
      <c r="D352" s="92">
        <f t="shared" si="15"/>
        <v>21300</v>
      </c>
      <c r="E352" s="92" t="s">
        <v>1064</v>
      </c>
      <c r="F352" s="96">
        <f t="shared" si="16"/>
        <v>13</v>
      </c>
      <c r="G352" s="93">
        <v>1</v>
      </c>
      <c r="H352" s="93"/>
      <c r="I352" s="93"/>
      <c r="J352" s="93">
        <v>7</v>
      </c>
      <c r="K352" s="93">
        <v>1</v>
      </c>
      <c r="L352" s="93"/>
      <c r="M352" s="93"/>
      <c r="N352" s="93"/>
      <c r="O352" s="93"/>
      <c r="P352" s="93">
        <v>1</v>
      </c>
      <c r="Q352" s="93"/>
      <c r="R352" s="93">
        <v>1</v>
      </c>
      <c r="S352" s="93"/>
      <c r="T352" s="93"/>
      <c r="U352" s="93"/>
      <c r="V352" s="93">
        <f t="shared" si="17"/>
        <v>0</v>
      </c>
      <c r="W352" s="93"/>
      <c r="X352" s="93"/>
      <c r="Y352" s="93"/>
      <c r="Z352" s="93"/>
      <c r="AA352" s="93"/>
      <c r="AB352" s="93"/>
      <c r="AC352" s="93"/>
      <c r="AD352" s="93"/>
      <c r="AE352" s="93"/>
      <c r="AF352" s="93"/>
      <c r="AG352" s="93"/>
      <c r="AH352" s="93">
        <v>1</v>
      </c>
      <c r="AI352" s="93"/>
      <c r="AJ352" s="93">
        <v>1</v>
      </c>
      <c r="AK352" s="93"/>
      <c r="AL352" s="93"/>
      <c r="AM352" s="93"/>
      <c r="AN352" s="93"/>
      <c r="AO352" s="93"/>
      <c r="AP352" s="93"/>
      <c r="AQ352" s="93"/>
      <c r="AR352" s="93"/>
      <c r="AS352" s="93"/>
      <c r="AT352" s="93"/>
      <c r="AU352" s="93"/>
      <c r="AV352" s="94" t="s">
        <v>510</v>
      </c>
      <c r="AW352" s="90" t="s">
        <v>1106</v>
      </c>
      <c r="AX352" s="32"/>
      <c r="AY352" s="32"/>
      <c r="AZ352" s="32"/>
      <c r="BA352" s="32"/>
      <c r="BB352" s="32"/>
    </row>
    <row r="353" spans="1:54" x14ac:dyDescent="0.2">
      <c r="A353" s="84" t="s">
        <v>510</v>
      </c>
      <c r="B353" s="85" t="s">
        <v>1107</v>
      </c>
      <c r="C353" s="86" t="s">
        <v>208</v>
      </c>
      <c r="D353" s="87">
        <f t="shared" si="15"/>
        <v>19234</v>
      </c>
      <c r="E353" s="87" t="s">
        <v>1064</v>
      </c>
      <c r="F353" s="95">
        <f t="shared" si="16"/>
        <v>18</v>
      </c>
      <c r="G353" s="88">
        <v>1</v>
      </c>
      <c r="H353" s="89"/>
      <c r="I353" s="88">
        <v>3</v>
      </c>
      <c r="J353" s="89">
        <v>5</v>
      </c>
      <c r="K353" s="88">
        <v>1</v>
      </c>
      <c r="L353" s="89"/>
      <c r="M353" s="88"/>
      <c r="N353" s="89"/>
      <c r="O353" s="88"/>
      <c r="P353" s="89"/>
      <c r="Q353" s="88">
        <v>1</v>
      </c>
      <c r="R353" s="89">
        <v>1</v>
      </c>
      <c r="S353" s="88"/>
      <c r="T353" s="89">
        <v>2</v>
      </c>
      <c r="U353" s="88">
        <v>2</v>
      </c>
      <c r="V353" s="89">
        <f t="shared" si="17"/>
        <v>2</v>
      </c>
      <c r="W353" s="88"/>
      <c r="X353" s="89"/>
      <c r="Y353" s="88"/>
      <c r="Z353" s="89"/>
      <c r="AA353" s="88"/>
      <c r="AB353" s="89"/>
      <c r="AC353" s="88"/>
      <c r="AD353" s="89"/>
      <c r="AE353" s="88"/>
      <c r="AF353" s="89"/>
      <c r="AG353" s="88"/>
      <c r="AH353" s="89"/>
      <c r="AI353" s="88"/>
      <c r="AJ353" s="89"/>
      <c r="AK353" s="88"/>
      <c r="AL353" s="89"/>
      <c r="AM353" s="88"/>
      <c r="AN353" s="89"/>
      <c r="AO353" s="88"/>
      <c r="AP353" s="89"/>
      <c r="AQ353" s="88"/>
      <c r="AR353" s="89"/>
      <c r="AS353" s="88"/>
      <c r="AT353" s="89"/>
      <c r="AU353" s="88"/>
      <c r="AV353" s="84" t="s">
        <v>510</v>
      </c>
      <c r="AW353" s="85" t="s">
        <v>1107</v>
      </c>
      <c r="AX353" s="32"/>
      <c r="AY353" s="32"/>
      <c r="AZ353" s="32"/>
      <c r="BA353" s="32"/>
      <c r="BB353" s="32"/>
    </row>
    <row r="354" spans="1:54" x14ac:dyDescent="0.2">
      <c r="A354" s="94" t="s">
        <v>510</v>
      </c>
      <c r="B354" s="90" t="s">
        <v>1108</v>
      </c>
      <c r="C354" s="91" t="s">
        <v>209</v>
      </c>
      <c r="D354" s="92">
        <f t="shared" si="15"/>
        <v>20084</v>
      </c>
      <c r="E354" s="92" t="s">
        <v>1064</v>
      </c>
      <c r="F354" s="96">
        <f t="shared" si="16"/>
        <v>20</v>
      </c>
      <c r="G354" s="93">
        <v>1</v>
      </c>
      <c r="H354" s="93"/>
      <c r="I354" s="93">
        <v>3</v>
      </c>
      <c r="J354" s="93">
        <v>5</v>
      </c>
      <c r="K354" s="93">
        <v>1</v>
      </c>
      <c r="L354" s="93"/>
      <c r="M354" s="93"/>
      <c r="N354" s="93"/>
      <c r="O354" s="93"/>
      <c r="P354" s="93"/>
      <c r="Q354" s="93">
        <v>1</v>
      </c>
      <c r="R354" s="93">
        <v>1</v>
      </c>
      <c r="S354" s="93"/>
      <c r="T354" s="93">
        <v>2</v>
      </c>
      <c r="U354" s="93">
        <v>2</v>
      </c>
      <c r="V354" s="93">
        <f t="shared" si="17"/>
        <v>2</v>
      </c>
      <c r="W354" s="93"/>
      <c r="X354" s="93"/>
      <c r="Y354" s="93"/>
      <c r="Z354" s="93"/>
      <c r="AA354" s="93">
        <v>1</v>
      </c>
      <c r="AB354" s="93"/>
      <c r="AC354" s="93"/>
      <c r="AD354" s="93"/>
      <c r="AE354" s="93">
        <v>1</v>
      </c>
      <c r="AF354" s="93"/>
      <c r="AG354" s="93"/>
      <c r="AH354" s="93"/>
      <c r="AI354" s="93"/>
      <c r="AJ354" s="93"/>
      <c r="AK354" s="93"/>
      <c r="AL354" s="93"/>
      <c r="AM354" s="93"/>
      <c r="AN354" s="93"/>
      <c r="AO354" s="93"/>
      <c r="AP354" s="93"/>
      <c r="AQ354" s="93"/>
      <c r="AR354" s="93"/>
      <c r="AS354" s="93"/>
      <c r="AT354" s="93"/>
      <c r="AU354" s="93"/>
      <c r="AV354" s="94" t="s">
        <v>510</v>
      </c>
      <c r="AW354" s="90" t="s">
        <v>1108</v>
      </c>
      <c r="AX354" s="32"/>
      <c r="AY354" s="32"/>
      <c r="AZ354" s="32"/>
      <c r="BA354" s="32"/>
      <c r="BB354" s="32"/>
    </row>
    <row r="355" spans="1:54" x14ac:dyDescent="0.2">
      <c r="A355" s="84" t="s">
        <v>510</v>
      </c>
      <c r="B355" s="85" t="s">
        <v>1109</v>
      </c>
      <c r="C355" s="86" t="s">
        <v>210</v>
      </c>
      <c r="D355" s="87">
        <f t="shared" si="15"/>
        <v>20084</v>
      </c>
      <c r="E355" s="87" t="s">
        <v>1064</v>
      </c>
      <c r="F355" s="95">
        <f t="shared" si="16"/>
        <v>20</v>
      </c>
      <c r="G355" s="88">
        <v>1</v>
      </c>
      <c r="H355" s="89"/>
      <c r="I355" s="88">
        <v>3</v>
      </c>
      <c r="J355" s="89">
        <v>5</v>
      </c>
      <c r="K355" s="88">
        <v>1</v>
      </c>
      <c r="L355" s="89"/>
      <c r="M355" s="88"/>
      <c r="N355" s="89"/>
      <c r="O355" s="88"/>
      <c r="P355" s="89"/>
      <c r="Q355" s="88">
        <v>1</v>
      </c>
      <c r="R355" s="89">
        <v>1</v>
      </c>
      <c r="S355" s="88"/>
      <c r="T355" s="89">
        <v>2</v>
      </c>
      <c r="U355" s="88">
        <v>2</v>
      </c>
      <c r="V355" s="89">
        <f t="shared" si="17"/>
        <v>2</v>
      </c>
      <c r="W355" s="88"/>
      <c r="X355" s="89"/>
      <c r="Y355" s="88"/>
      <c r="Z355" s="89"/>
      <c r="AA355" s="88">
        <v>1</v>
      </c>
      <c r="AB355" s="89">
        <v>1</v>
      </c>
      <c r="AC355" s="88"/>
      <c r="AD355" s="89"/>
      <c r="AE355" s="88"/>
      <c r="AF355" s="89"/>
      <c r="AG355" s="88"/>
      <c r="AH355" s="89"/>
      <c r="AI355" s="88"/>
      <c r="AJ355" s="89"/>
      <c r="AK355" s="88"/>
      <c r="AL355" s="89"/>
      <c r="AM355" s="88"/>
      <c r="AN355" s="89"/>
      <c r="AO355" s="88"/>
      <c r="AP355" s="89"/>
      <c r="AQ355" s="88"/>
      <c r="AR355" s="89"/>
      <c r="AS355" s="88"/>
      <c r="AT355" s="89"/>
      <c r="AU355" s="88"/>
      <c r="AV355" s="84" t="s">
        <v>510</v>
      </c>
      <c r="AW355" s="85" t="s">
        <v>1109</v>
      </c>
      <c r="AX355" s="32"/>
      <c r="AY355" s="32"/>
      <c r="AZ355" s="32"/>
      <c r="BA355" s="32"/>
      <c r="BB355" s="32"/>
    </row>
    <row r="356" spans="1:54" x14ac:dyDescent="0.2">
      <c r="A356" s="94" t="s">
        <v>510</v>
      </c>
      <c r="B356" s="90" t="s">
        <v>1110</v>
      </c>
      <c r="C356" s="91" t="s">
        <v>211</v>
      </c>
      <c r="D356" s="92">
        <f t="shared" si="15"/>
        <v>21300</v>
      </c>
      <c r="E356" s="92" t="s">
        <v>1064</v>
      </c>
      <c r="F356" s="96">
        <f t="shared" si="16"/>
        <v>14</v>
      </c>
      <c r="G356" s="93">
        <v>1</v>
      </c>
      <c r="H356" s="93"/>
      <c r="I356" s="93">
        <v>3</v>
      </c>
      <c r="J356" s="93">
        <v>5</v>
      </c>
      <c r="K356" s="93">
        <v>1</v>
      </c>
      <c r="L356" s="93"/>
      <c r="M356" s="93"/>
      <c r="N356" s="93"/>
      <c r="O356" s="93"/>
      <c r="P356" s="93"/>
      <c r="Q356" s="93">
        <v>1</v>
      </c>
      <c r="R356" s="93">
        <v>1</v>
      </c>
      <c r="S356" s="93"/>
      <c r="T356" s="93"/>
      <c r="U356" s="93"/>
      <c r="V356" s="93">
        <f t="shared" si="17"/>
        <v>0</v>
      </c>
      <c r="W356" s="93"/>
      <c r="X356" s="93"/>
      <c r="Y356" s="93"/>
      <c r="Z356" s="93"/>
      <c r="AA356" s="93"/>
      <c r="AB356" s="93"/>
      <c r="AC356" s="93"/>
      <c r="AD356" s="93"/>
      <c r="AE356" s="93"/>
      <c r="AF356" s="93"/>
      <c r="AG356" s="93"/>
      <c r="AH356" s="93"/>
      <c r="AI356" s="93"/>
      <c r="AJ356" s="93"/>
      <c r="AK356" s="93"/>
      <c r="AL356" s="93"/>
      <c r="AM356" s="93"/>
      <c r="AN356" s="93"/>
      <c r="AO356" s="93"/>
      <c r="AP356" s="93"/>
      <c r="AQ356" s="93">
        <v>1</v>
      </c>
      <c r="AR356" s="93"/>
      <c r="AS356" s="93"/>
      <c r="AT356" s="93"/>
      <c r="AU356" s="93">
        <v>1</v>
      </c>
      <c r="AV356" s="94" t="s">
        <v>510</v>
      </c>
      <c r="AW356" s="90" t="s">
        <v>1110</v>
      </c>
      <c r="AX356" s="32"/>
      <c r="AY356" s="32"/>
      <c r="AZ356" s="32"/>
      <c r="BA356" s="32"/>
      <c r="BB356" s="32"/>
    </row>
    <row r="357" spans="1:54" x14ac:dyDescent="0.2">
      <c r="A357" s="84" t="s">
        <v>510</v>
      </c>
      <c r="B357" s="85" t="s">
        <v>1111</v>
      </c>
      <c r="C357" s="86" t="s">
        <v>212</v>
      </c>
      <c r="D357" s="87">
        <f t="shared" si="15"/>
        <v>21300</v>
      </c>
      <c r="E357" s="87" t="s">
        <v>1064</v>
      </c>
      <c r="F357" s="95">
        <f t="shared" si="16"/>
        <v>14</v>
      </c>
      <c r="G357" s="88">
        <v>1</v>
      </c>
      <c r="H357" s="89"/>
      <c r="I357" s="88">
        <v>3</v>
      </c>
      <c r="J357" s="89">
        <v>5</v>
      </c>
      <c r="K357" s="88">
        <v>1</v>
      </c>
      <c r="L357" s="89"/>
      <c r="M357" s="88"/>
      <c r="N357" s="89"/>
      <c r="O357" s="88"/>
      <c r="P357" s="89"/>
      <c r="Q357" s="88">
        <v>1</v>
      </c>
      <c r="R357" s="89">
        <v>1</v>
      </c>
      <c r="S357" s="88"/>
      <c r="T357" s="89"/>
      <c r="U357" s="88"/>
      <c r="V357" s="89">
        <f t="shared" si="17"/>
        <v>0</v>
      </c>
      <c r="W357" s="88"/>
      <c r="X357" s="89"/>
      <c r="Y357" s="88"/>
      <c r="Z357" s="89"/>
      <c r="AA357" s="88"/>
      <c r="AB357" s="89"/>
      <c r="AC357" s="88"/>
      <c r="AD357" s="89"/>
      <c r="AE357" s="88"/>
      <c r="AF357" s="89"/>
      <c r="AG357" s="88"/>
      <c r="AH357" s="89"/>
      <c r="AI357" s="88"/>
      <c r="AJ357" s="89"/>
      <c r="AK357" s="88"/>
      <c r="AL357" s="89"/>
      <c r="AM357" s="88"/>
      <c r="AN357" s="89"/>
      <c r="AO357" s="88"/>
      <c r="AP357" s="89"/>
      <c r="AQ357" s="88">
        <v>1</v>
      </c>
      <c r="AR357" s="89">
        <v>1</v>
      </c>
      <c r="AS357" s="88"/>
      <c r="AT357" s="89"/>
      <c r="AU357" s="88"/>
      <c r="AV357" s="84" t="s">
        <v>510</v>
      </c>
      <c r="AW357" s="85" t="s">
        <v>1111</v>
      </c>
      <c r="AX357" s="32"/>
      <c r="AY357" s="32"/>
      <c r="AZ357" s="32"/>
      <c r="BA357" s="32"/>
      <c r="BB357" s="32"/>
    </row>
    <row r="358" spans="1:54" x14ac:dyDescent="0.2">
      <c r="A358" s="94" t="s">
        <v>510</v>
      </c>
      <c r="B358" s="90" t="s">
        <v>1112</v>
      </c>
      <c r="C358" s="91" t="s">
        <v>213</v>
      </c>
      <c r="D358" s="92">
        <f t="shared" si="15"/>
        <v>22370</v>
      </c>
      <c r="E358" s="92" t="s">
        <v>1064</v>
      </c>
      <c r="F358" s="96">
        <f t="shared" si="16"/>
        <v>14</v>
      </c>
      <c r="G358" s="93">
        <v>1</v>
      </c>
      <c r="H358" s="93"/>
      <c r="I358" s="93">
        <v>3</v>
      </c>
      <c r="J358" s="93">
        <v>5</v>
      </c>
      <c r="K358" s="93">
        <v>1</v>
      </c>
      <c r="L358" s="93"/>
      <c r="M358" s="93"/>
      <c r="N358" s="93"/>
      <c r="O358" s="93"/>
      <c r="P358" s="93"/>
      <c r="Q358" s="93">
        <v>1</v>
      </c>
      <c r="R358" s="93">
        <v>1</v>
      </c>
      <c r="S358" s="93"/>
      <c r="T358" s="93"/>
      <c r="U358" s="93"/>
      <c r="V358" s="93">
        <f t="shared" si="17"/>
        <v>0</v>
      </c>
      <c r="W358" s="93"/>
      <c r="X358" s="93"/>
      <c r="Y358" s="93"/>
      <c r="Z358" s="93"/>
      <c r="AA358" s="93"/>
      <c r="AB358" s="93"/>
      <c r="AC358" s="93"/>
      <c r="AD358" s="93"/>
      <c r="AE358" s="93"/>
      <c r="AF358" s="93"/>
      <c r="AG358" s="93"/>
      <c r="AH358" s="93"/>
      <c r="AI358" s="93">
        <v>1</v>
      </c>
      <c r="AJ358" s="93"/>
      <c r="AK358" s="93"/>
      <c r="AL358" s="93"/>
      <c r="AM358" s="93">
        <v>1</v>
      </c>
      <c r="AN358" s="93"/>
      <c r="AO358" s="93"/>
      <c r="AP358" s="93"/>
      <c r="AQ358" s="93"/>
      <c r="AR358" s="93"/>
      <c r="AS358" s="93"/>
      <c r="AT358" s="93"/>
      <c r="AU358" s="93"/>
      <c r="AV358" s="94" t="s">
        <v>510</v>
      </c>
      <c r="AW358" s="90" t="s">
        <v>1112</v>
      </c>
      <c r="AX358" s="32"/>
      <c r="AY358" s="32"/>
      <c r="AZ358" s="32"/>
      <c r="BA358" s="32"/>
      <c r="BB358" s="32"/>
    </row>
    <row r="359" spans="1:54" x14ac:dyDescent="0.2">
      <c r="A359" s="84" t="s">
        <v>510</v>
      </c>
      <c r="B359" s="85" t="s">
        <v>1113</v>
      </c>
      <c r="C359" s="86" t="s">
        <v>214</v>
      </c>
      <c r="D359" s="87">
        <f t="shared" si="15"/>
        <v>22570</v>
      </c>
      <c r="E359" s="87" t="s">
        <v>1064</v>
      </c>
      <c r="F359" s="95">
        <f t="shared" si="16"/>
        <v>14</v>
      </c>
      <c r="G359" s="88">
        <v>1</v>
      </c>
      <c r="H359" s="89"/>
      <c r="I359" s="88">
        <v>3</v>
      </c>
      <c r="J359" s="89">
        <v>5</v>
      </c>
      <c r="K359" s="88">
        <v>1</v>
      </c>
      <c r="L359" s="89"/>
      <c r="M359" s="88"/>
      <c r="N359" s="89"/>
      <c r="O359" s="88"/>
      <c r="P359" s="89"/>
      <c r="Q359" s="88">
        <v>1</v>
      </c>
      <c r="R359" s="89">
        <v>1</v>
      </c>
      <c r="S359" s="88"/>
      <c r="T359" s="89"/>
      <c r="U359" s="88"/>
      <c r="V359" s="89">
        <f t="shared" si="17"/>
        <v>0</v>
      </c>
      <c r="W359" s="88"/>
      <c r="X359" s="89"/>
      <c r="Y359" s="88"/>
      <c r="Z359" s="89"/>
      <c r="AA359" s="88"/>
      <c r="AB359" s="89"/>
      <c r="AC359" s="88"/>
      <c r="AD359" s="89"/>
      <c r="AE359" s="88"/>
      <c r="AF359" s="89"/>
      <c r="AG359" s="88"/>
      <c r="AH359" s="89"/>
      <c r="AI359" s="88">
        <v>1</v>
      </c>
      <c r="AJ359" s="89">
        <v>1</v>
      </c>
      <c r="AK359" s="88"/>
      <c r="AL359" s="89"/>
      <c r="AM359" s="88"/>
      <c r="AN359" s="89"/>
      <c r="AO359" s="88"/>
      <c r="AP359" s="89"/>
      <c r="AQ359" s="88"/>
      <c r="AR359" s="89"/>
      <c r="AS359" s="88"/>
      <c r="AT359" s="89"/>
      <c r="AU359" s="88"/>
      <c r="AV359" s="84" t="s">
        <v>510</v>
      </c>
      <c r="AW359" s="85" t="s">
        <v>1113</v>
      </c>
      <c r="AX359" s="32"/>
      <c r="AY359" s="32"/>
      <c r="AZ359" s="32"/>
      <c r="BA359" s="32"/>
      <c r="BB359" s="32"/>
    </row>
    <row r="360" spans="1:54" x14ac:dyDescent="0.2">
      <c r="A360" s="94" t="s">
        <v>510</v>
      </c>
      <c r="B360" s="90" t="s">
        <v>1114</v>
      </c>
      <c r="C360" s="91" t="s">
        <v>215</v>
      </c>
      <c r="D360" s="92">
        <f t="shared" si="15"/>
        <v>19434</v>
      </c>
      <c r="E360" s="92" t="s">
        <v>1064</v>
      </c>
      <c r="F360" s="96">
        <f t="shared" si="16"/>
        <v>18</v>
      </c>
      <c r="G360" s="93">
        <v>1</v>
      </c>
      <c r="H360" s="93"/>
      <c r="I360" s="93">
        <v>2</v>
      </c>
      <c r="J360" s="93">
        <v>6</v>
      </c>
      <c r="K360" s="93">
        <v>1</v>
      </c>
      <c r="L360" s="93"/>
      <c r="M360" s="93"/>
      <c r="N360" s="93"/>
      <c r="O360" s="93"/>
      <c r="P360" s="93"/>
      <c r="Q360" s="93">
        <v>1</v>
      </c>
      <c r="R360" s="93">
        <v>1</v>
      </c>
      <c r="S360" s="93"/>
      <c r="T360" s="93">
        <v>2</v>
      </c>
      <c r="U360" s="93">
        <v>2</v>
      </c>
      <c r="V360" s="93">
        <f t="shared" si="17"/>
        <v>2</v>
      </c>
      <c r="W360" s="93"/>
      <c r="X360" s="93"/>
      <c r="Y360" s="93"/>
      <c r="Z360" s="93"/>
      <c r="AA360" s="93"/>
      <c r="AB360" s="93"/>
      <c r="AC360" s="93"/>
      <c r="AD360" s="93"/>
      <c r="AE360" s="93"/>
      <c r="AF360" s="93"/>
      <c r="AG360" s="93"/>
      <c r="AH360" s="93"/>
      <c r="AI360" s="93"/>
      <c r="AJ360" s="93"/>
      <c r="AK360" s="93"/>
      <c r="AL360" s="93"/>
      <c r="AM360" s="93"/>
      <c r="AN360" s="93"/>
      <c r="AO360" s="93"/>
      <c r="AP360" s="93"/>
      <c r="AQ360" s="93"/>
      <c r="AR360" s="93"/>
      <c r="AS360" s="93"/>
      <c r="AT360" s="93"/>
      <c r="AU360" s="93"/>
      <c r="AV360" s="94" t="s">
        <v>510</v>
      </c>
      <c r="AW360" s="90" t="s">
        <v>1114</v>
      </c>
      <c r="AX360" s="32"/>
      <c r="AY360" s="32"/>
      <c r="AZ360" s="32"/>
      <c r="BA360" s="32"/>
      <c r="BB360" s="32"/>
    </row>
    <row r="361" spans="1:54" x14ac:dyDescent="0.2">
      <c r="A361" s="84" t="s">
        <v>510</v>
      </c>
      <c r="B361" s="85" t="s">
        <v>1115</v>
      </c>
      <c r="C361" s="86" t="s">
        <v>216</v>
      </c>
      <c r="D361" s="87">
        <f t="shared" si="15"/>
        <v>20284</v>
      </c>
      <c r="E361" s="87" t="s">
        <v>1064</v>
      </c>
      <c r="F361" s="95">
        <f t="shared" si="16"/>
        <v>20</v>
      </c>
      <c r="G361" s="88">
        <v>1</v>
      </c>
      <c r="H361" s="89"/>
      <c r="I361" s="88">
        <v>2</v>
      </c>
      <c r="J361" s="89">
        <v>6</v>
      </c>
      <c r="K361" s="88">
        <v>1</v>
      </c>
      <c r="L361" s="89"/>
      <c r="M361" s="88"/>
      <c r="N361" s="89"/>
      <c r="O361" s="88"/>
      <c r="P361" s="89"/>
      <c r="Q361" s="88">
        <v>1</v>
      </c>
      <c r="R361" s="89">
        <v>1</v>
      </c>
      <c r="S361" s="88"/>
      <c r="T361" s="89">
        <v>2</v>
      </c>
      <c r="U361" s="88">
        <v>2</v>
      </c>
      <c r="V361" s="89">
        <f t="shared" si="17"/>
        <v>2</v>
      </c>
      <c r="W361" s="88"/>
      <c r="X361" s="89"/>
      <c r="Y361" s="88"/>
      <c r="Z361" s="89"/>
      <c r="AA361" s="88">
        <v>1</v>
      </c>
      <c r="AB361" s="89"/>
      <c r="AC361" s="88"/>
      <c r="AD361" s="89"/>
      <c r="AE361" s="88">
        <v>1</v>
      </c>
      <c r="AF361" s="89"/>
      <c r="AG361" s="88"/>
      <c r="AH361" s="89"/>
      <c r="AI361" s="88"/>
      <c r="AJ361" s="89"/>
      <c r="AK361" s="88"/>
      <c r="AL361" s="89"/>
      <c r="AM361" s="88"/>
      <c r="AN361" s="89"/>
      <c r="AO361" s="88"/>
      <c r="AP361" s="89"/>
      <c r="AQ361" s="88"/>
      <c r="AR361" s="89"/>
      <c r="AS361" s="88"/>
      <c r="AT361" s="89"/>
      <c r="AU361" s="88"/>
      <c r="AV361" s="84" t="s">
        <v>510</v>
      </c>
      <c r="AW361" s="85" t="s">
        <v>1115</v>
      </c>
      <c r="AX361" s="32"/>
      <c r="AY361" s="32"/>
      <c r="AZ361" s="32"/>
      <c r="BA361" s="32"/>
      <c r="BB361" s="32"/>
    </row>
    <row r="362" spans="1:54" x14ac:dyDescent="0.2">
      <c r="A362" s="94" t="s">
        <v>510</v>
      </c>
      <c r="B362" s="90" t="s">
        <v>1116</v>
      </c>
      <c r="C362" s="91" t="s">
        <v>217</v>
      </c>
      <c r="D362" s="92">
        <f t="shared" si="15"/>
        <v>20284</v>
      </c>
      <c r="E362" s="92" t="s">
        <v>1064</v>
      </c>
      <c r="F362" s="96">
        <f t="shared" si="16"/>
        <v>20</v>
      </c>
      <c r="G362" s="93">
        <v>1</v>
      </c>
      <c r="H362" s="93"/>
      <c r="I362" s="93">
        <v>2</v>
      </c>
      <c r="J362" s="93">
        <v>6</v>
      </c>
      <c r="K362" s="93">
        <v>1</v>
      </c>
      <c r="L362" s="93"/>
      <c r="M362" s="93"/>
      <c r="N362" s="93"/>
      <c r="O362" s="93"/>
      <c r="P362" s="93"/>
      <c r="Q362" s="93">
        <v>1</v>
      </c>
      <c r="R362" s="93">
        <v>1</v>
      </c>
      <c r="S362" s="93"/>
      <c r="T362" s="93">
        <v>2</v>
      </c>
      <c r="U362" s="93">
        <v>2</v>
      </c>
      <c r="V362" s="93">
        <f t="shared" si="17"/>
        <v>2</v>
      </c>
      <c r="W362" s="93"/>
      <c r="X362" s="93"/>
      <c r="Y362" s="93"/>
      <c r="Z362" s="93"/>
      <c r="AA362" s="93">
        <v>1</v>
      </c>
      <c r="AB362" s="93">
        <v>1</v>
      </c>
      <c r="AC362" s="93"/>
      <c r="AD362" s="93"/>
      <c r="AE362" s="93"/>
      <c r="AF362" s="93"/>
      <c r="AG362" s="93"/>
      <c r="AH362" s="93"/>
      <c r="AI362" s="93"/>
      <c r="AJ362" s="93"/>
      <c r="AK362" s="93"/>
      <c r="AL362" s="93"/>
      <c r="AM362" s="93"/>
      <c r="AN362" s="93"/>
      <c r="AO362" s="93"/>
      <c r="AP362" s="93"/>
      <c r="AQ362" s="93"/>
      <c r="AR362" s="93"/>
      <c r="AS362" s="93"/>
      <c r="AT362" s="93"/>
      <c r="AU362" s="93"/>
      <c r="AV362" s="94" t="s">
        <v>510</v>
      </c>
      <c r="AW362" s="90" t="s">
        <v>1116</v>
      </c>
      <c r="AX362" s="32"/>
      <c r="AY362" s="32"/>
      <c r="AZ362" s="32"/>
      <c r="BA362" s="32"/>
      <c r="BB362" s="32"/>
    </row>
    <row r="363" spans="1:54" x14ac:dyDescent="0.2">
      <c r="A363" s="84" t="s">
        <v>510</v>
      </c>
      <c r="B363" s="85" t="s">
        <v>1117</v>
      </c>
      <c r="C363" s="86" t="s">
        <v>218</v>
      </c>
      <c r="D363" s="87">
        <f t="shared" si="15"/>
        <v>21500</v>
      </c>
      <c r="E363" s="87" t="s">
        <v>1064</v>
      </c>
      <c r="F363" s="95">
        <f t="shared" si="16"/>
        <v>14</v>
      </c>
      <c r="G363" s="88">
        <v>1</v>
      </c>
      <c r="H363" s="89"/>
      <c r="I363" s="88">
        <v>2</v>
      </c>
      <c r="J363" s="89">
        <v>6</v>
      </c>
      <c r="K363" s="88">
        <v>1</v>
      </c>
      <c r="L363" s="89"/>
      <c r="M363" s="88"/>
      <c r="N363" s="89"/>
      <c r="O363" s="88"/>
      <c r="P363" s="89"/>
      <c r="Q363" s="88">
        <v>1</v>
      </c>
      <c r="R363" s="89">
        <v>1</v>
      </c>
      <c r="S363" s="88"/>
      <c r="T363" s="89"/>
      <c r="U363" s="88"/>
      <c r="V363" s="89">
        <f t="shared" si="17"/>
        <v>0</v>
      </c>
      <c r="W363" s="88"/>
      <c r="X363" s="89"/>
      <c r="Y363" s="88"/>
      <c r="Z363" s="89"/>
      <c r="AA363" s="88"/>
      <c r="AB363" s="89"/>
      <c r="AC363" s="88"/>
      <c r="AD363" s="89"/>
      <c r="AE363" s="88"/>
      <c r="AF363" s="89"/>
      <c r="AG363" s="88"/>
      <c r="AH363" s="89"/>
      <c r="AI363" s="88"/>
      <c r="AJ363" s="89"/>
      <c r="AK363" s="88"/>
      <c r="AL363" s="89"/>
      <c r="AM363" s="88"/>
      <c r="AN363" s="89"/>
      <c r="AO363" s="88"/>
      <c r="AP363" s="89"/>
      <c r="AQ363" s="88">
        <v>1</v>
      </c>
      <c r="AR363" s="89"/>
      <c r="AS363" s="88"/>
      <c r="AT363" s="89"/>
      <c r="AU363" s="88">
        <v>1</v>
      </c>
      <c r="AV363" s="84" t="s">
        <v>510</v>
      </c>
      <c r="AW363" s="85" t="s">
        <v>1117</v>
      </c>
      <c r="AX363" s="32"/>
      <c r="AY363" s="32"/>
      <c r="AZ363" s="32"/>
      <c r="BA363" s="32"/>
      <c r="BB363" s="32"/>
    </row>
    <row r="364" spans="1:54" x14ac:dyDescent="0.2">
      <c r="A364" s="94" t="s">
        <v>510</v>
      </c>
      <c r="B364" s="90" t="s">
        <v>1118</v>
      </c>
      <c r="C364" s="91" t="s">
        <v>219</v>
      </c>
      <c r="D364" s="92">
        <f t="shared" si="15"/>
        <v>21500</v>
      </c>
      <c r="E364" s="92" t="s">
        <v>1064</v>
      </c>
      <c r="F364" s="96">
        <f t="shared" si="16"/>
        <v>14</v>
      </c>
      <c r="G364" s="93">
        <v>1</v>
      </c>
      <c r="H364" s="93"/>
      <c r="I364" s="93">
        <v>2</v>
      </c>
      <c r="J364" s="93">
        <v>6</v>
      </c>
      <c r="K364" s="93">
        <v>1</v>
      </c>
      <c r="L364" s="93"/>
      <c r="M364" s="93"/>
      <c r="N364" s="93"/>
      <c r="O364" s="93"/>
      <c r="P364" s="93"/>
      <c r="Q364" s="93">
        <v>1</v>
      </c>
      <c r="R364" s="93">
        <v>1</v>
      </c>
      <c r="S364" s="93"/>
      <c r="T364" s="93"/>
      <c r="U364" s="93"/>
      <c r="V364" s="93">
        <f t="shared" si="17"/>
        <v>0</v>
      </c>
      <c r="W364" s="93"/>
      <c r="X364" s="93"/>
      <c r="Y364" s="93"/>
      <c r="Z364" s="93"/>
      <c r="AA364" s="93"/>
      <c r="AB364" s="93"/>
      <c r="AC364" s="93"/>
      <c r="AD364" s="93"/>
      <c r="AE364" s="93"/>
      <c r="AF364" s="93"/>
      <c r="AG364" s="93"/>
      <c r="AH364" s="93"/>
      <c r="AI364" s="93"/>
      <c r="AJ364" s="93"/>
      <c r="AK364" s="93"/>
      <c r="AL364" s="93"/>
      <c r="AM364" s="93"/>
      <c r="AN364" s="93"/>
      <c r="AO364" s="93"/>
      <c r="AP364" s="93"/>
      <c r="AQ364" s="93">
        <v>1</v>
      </c>
      <c r="AR364" s="93">
        <v>1</v>
      </c>
      <c r="AS364" s="93"/>
      <c r="AT364" s="93"/>
      <c r="AU364" s="93"/>
      <c r="AV364" s="94" t="s">
        <v>510</v>
      </c>
      <c r="AW364" s="90" t="s">
        <v>1118</v>
      </c>
      <c r="AX364" s="32"/>
      <c r="AY364" s="32"/>
      <c r="AZ364" s="32"/>
      <c r="BA364" s="32"/>
      <c r="BB364" s="32"/>
    </row>
    <row r="365" spans="1:54" x14ac:dyDescent="0.2">
      <c r="A365" s="84" t="s">
        <v>510</v>
      </c>
      <c r="B365" s="85" t="s">
        <v>1119</v>
      </c>
      <c r="C365" s="86" t="s">
        <v>220</v>
      </c>
      <c r="D365" s="87">
        <f t="shared" si="15"/>
        <v>22570</v>
      </c>
      <c r="E365" s="87" t="s">
        <v>1064</v>
      </c>
      <c r="F365" s="95">
        <f t="shared" si="16"/>
        <v>14</v>
      </c>
      <c r="G365" s="88">
        <v>1</v>
      </c>
      <c r="H365" s="89"/>
      <c r="I365" s="88">
        <v>2</v>
      </c>
      <c r="J365" s="89">
        <v>6</v>
      </c>
      <c r="K365" s="88">
        <v>1</v>
      </c>
      <c r="L365" s="89"/>
      <c r="M365" s="88"/>
      <c r="N365" s="89"/>
      <c r="O365" s="88"/>
      <c r="P365" s="89"/>
      <c r="Q365" s="88">
        <v>1</v>
      </c>
      <c r="R365" s="89">
        <v>1</v>
      </c>
      <c r="S365" s="88"/>
      <c r="T365" s="89"/>
      <c r="U365" s="88"/>
      <c r="V365" s="89">
        <f t="shared" si="17"/>
        <v>0</v>
      </c>
      <c r="W365" s="88"/>
      <c r="X365" s="89"/>
      <c r="Y365" s="88"/>
      <c r="Z365" s="89"/>
      <c r="AA365" s="88"/>
      <c r="AB365" s="89"/>
      <c r="AC365" s="88"/>
      <c r="AD365" s="89"/>
      <c r="AE365" s="88"/>
      <c r="AF365" s="89"/>
      <c r="AG365" s="88"/>
      <c r="AH365" s="89"/>
      <c r="AI365" s="88">
        <v>1</v>
      </c>
      <c r="AJ365" s="89"/>
      <c r="AK365" s="88"/>
      <c r="AL365" s="89"/>
      <c r="AM365" s="88">
        <v>1</v>
      </c>
      <c r="AN365" s="89"/>
      <c r="AO365" s="88"/>
      <c r="AP365" s="89"/>
      <c r="AQ365" s="88"/>
      <c r="AR365" s="89"/>
      <c r="AS365" s="88"/>
      <c r="AT365" s="89"/>
      <c r="AU365" s="88"/>
      <c r="AV365" s="84" t="s">
        <v>510</v>
      </c>
      <c r="AW365" s="85" t="s">
        <v>1119</v>
      </c>
      <c r="AX365" s="32"/>
      <c r="AY365" s="32"/>
      <c r="AZ365" s="32"/>
      <c r="BA365" s="32"/>
      <c r="BB365" s="32"/>
    </row>
    <row r="366" spans="1:54" x14ac:dyDescent="0.2">
      <c r="A366" s="94" t="s">
        <v>510</v>
      </c>
      <c r="B366" s="90" t="s">
        <v>1120</v>
      </c>
      <c r="C366" s="91" t="s">
        <v>221</v>
      </c>
      <c r="D366" s="92">
        <f t="shared" si="15"/>
        <v>22770</v>
      </c>
      <c r="E366" s="92" t="s">
        <v>1064</v>
      </c>
      <c r="F366" s="96">
        <f t="shared" si="16"/>
        <v>14</v>
      </c>
      <c r="G366" s="93">
        <v>1</v>
      </c>
      <c r="H366" s="93"/>
      <c r="I366" s="93">
        <v>2</v>
      </c>
      <c r="J366" s="93">
        <v>6</v>
      </c>
      <c r="K366" s="93">
        <v>1</v>
      </c>
      <c r="L366" s="93"/>
      <c r="M366" s="93"/>
      <c r="N366" s="93"/>
      <c r="O366" s="93"/>
      <c r="P366" s="93"/>
      <c r="Q366" s="93">
        <v>1</v>
      </c>
      <c r="R366" s="93">
        <v>1</v>
      </c>
      <c r="S366" s="93"/>
      <c r="T366" s="93"/>
      <c r="U366" s="93"/>
      <c r="V366" s="93">
        <f t="shared" si="17"/>
        <v>0</v>
      </c>
      <c r="W366" s="93"/>
      <c r="X366" s="93"/>
      <c r="Y366" s="93"/>
      <c r="Z366" s="93"/>
      <c r="AA366" s="93"/>
      <c r="AB366" s="93"/>
      <c r="AC366" s="93"/>
      <c r="AD366" s="93"/>
      <c r="AE366" s="93"/>
      <c r="AF366" s="93"/>
      <c r="AG366" s="93"/>
      <c r="AH366" s="93"/>
      <c r="AI366" s="93">
        <v>1</v>
      </c>
      <c r="AJ366" s="93">
        <v>1</v>
      </c>
      <c r="AK366" s="93"/>
      <c r="AL366" s="93"/>
      <c r="AM366" s="93"/>
      <c r="AN366" s="93"/>
      <c r="AO366" s="93"/>
      <c r="AP366" s="93"/>
      <c r="AQ366" s="93"/>
      <c r="AR366" s="93"/>
      <c r="AS366" s="93"/>
      <c r="AT366" s="93"/>
      <c r="AU366" s="93"/>
      <c r="AV366" s="94" t="s">
        <v>510</v>
      </c>
      <c r="AW366" s="90" t="s">
        <v>1120</v>
      </c>
      <c r="AX366" s="32"/>
      <c r="AY366" s="32"/>
      <c r="AZ366" s="32"/>
      <c r="BA366" s="32"/>
      <c r="BB366" s="32"/>
    </row>
    <row r="367" spans="1:54" x14ac:dyDescent="0.2">
      <c r="A367" s="84" t="s">
        <v>510</v>
      </c>
      <c r="B367" s="85" t="s">
        <v>1121</v>
      </c>
      <c r="C367" s="86" t="s">
        <v>1305</v>
      </c>
      <c r="D367" s="87">
        <f t="shared" si="15"/>
        <v>19634</v>
      </c>
      <c r="E367" s="87" t="s">
        <v>1064</v>
      </c>
      <c r="F367" s="95">
        <f t="shared" si="16"/>
        <v>18</v>
      </c>
      <c r="G367" s="88">
        <v>1</v>
      </c>
      <c r="H367" s="89"/>
      <c r="I367" s="88">
        <v>1</v>
      </c>
      <c r="J367" s="89">
        <v>7</v>
      </c>
      <c r="K367" s="88">
        <v>1</v>
      </c>
      <c r="L367" s="89"/>
      <c r="M367" s="88"/>
      <c r="N367" s="89"/>
      <c r="O367" s="88"/>
      <c r="P367" s="89"/>
      <c r="Q367" s="88">
        <v>1</v>
      </c>
      <c r="R367" s="89">
        <v>1</v>
      </c>
      <c r="S367" s="88"/>
      <c r="T367" s="89">
        <v>2</v>
      </c>
      <c r="U367" s="88">
        <v>2</v>
      </c>
      <c r="V367" s="89">
        <f t="shared" si="17"/>
        <v>2</v>
      </c>
      <c r="W367" s="88"/>
      <c r="X367" s="89"/>
      <c r="Y367" s="88"/>
      <c r="Z367" s="89"/>
      <c r="AA367" s="88"/>
      <c r="AB367" s="89"/>
      <c r="AC367" s="88"/>
      <c r="AD367" s="89"/>
      <c r="AE367" s="88"/>
      <c r="AF367" s="89"/>
      <c r="AG367" s="88"/>
      <c r="AH367" s="89"/>
      <c r="AI367" s="88"/>
      <c r="AJ367" s="89"/>
      <c r="AK367" s="88"/>
      <c r="AL367" s="89"/>
      <c r="AM367" s="88"/>
      <c r="AN367" s="89"/>
      <c r="AO367" s="88"/>
      <c r="AP367" s="89"/>
      <c r="AQ367" s="88"/>
      <c r="AR367" s="89"/>
      <c r="AS367" s="88"/>
      <c r="AT367" s="89"/>
      <c r="AU367" s="88"/>
      <c r="AV367" s="84" t="s">
        <v>510</v>
      </c>
      <c r="AW367" s="85" t="s">
        <v>1121</v>
      </c>
      <c r="AX367" s="32"/>
      <c r="AY367" s="32"/>
      <c r="AZ367" s="32"/>
      <c r="BA367" s="32"/>
      <c r="BB367" s="32"/>
    </row>
    <row r="368" spans="1:54" x14ac:dyDescent="0.2">
      <c r="A368" s="94" t="s">
        <v>510</v>
      </c>
      <c r="B368" s="90" t="s">
        <v>1122</v>
      </c>
      <c r="C368" s="91" t="s">
        <v>1306</v>
      </c>
      <c r="D368" s="92">
        <f t="shared" si="15"/>
        <v>20484</v>
      </c>
      <c r="E368" s="92" t="s">
        <v>1064</v>
      </c>
      <c r="F368" s="96">
        <f t="shared" si="16"/>
        <v>20</v>
      </c>
      <c r="G368" s="93">
        <v>1</v>
      </c>
      <c r="H368" s="93"/>
      <c r="I368" s="93">
        <v>1</v>
      </c>
      <c r="J368" s="93">
        <v>7</v>
      </c>
      <c r="K368" s="93">
        <v>1</v>
      </c>
      <c r="L368" s="93"/>
      <c r="M368" s="93"/>
      <c r="N368" s="93"/>
      <c r="O368" s="93"/>
      <c r="P368" s="93"/>
      <c r="Q368" s="93">
        <v>1</v>
      </c>
      <c r="R368" s="93">
        <v>1</v>
      </c>
      <c r="S368" s="93"/>
      <c r="T368" s="93">
        <v>2</v>
      </c>
      <c r="U368" s="93">
        <v>2</v>
      </c>
      <c r="V368" s="93">
        <f t="shared" si="17"/>
        <v>2</v>
      </c>
      <c r="W368" s="93"/>
      <c r="X368" s="93"/>
      <c r="Y368" s="93"/>
      <c r="Z368" s="93"/>
      <c r="AA368" s="93">
        <v>1</v>
      </c>
      <c r="AB368" s="93"/>
      <c r="AC368" s="93"/>
      <c r="AD368" s="93"/>
      <c r="AE368" s="93">
        <v>1</v>
      </c>
      <c r="AF368" s="93"/>
      <c r="AG368" s="93"/>
      <c r="AH368" s="93"/>
      <c r="AI368" s="93"/>
      <c r="AJ368" s="93"/>
      <c r="AK368" s="93"/>
      <c r="AL368" s="93"/>
      <c r="AM368" s="93"/>
      <c r="AN368" s="93"/>
      <c r="AO368" s="93"/>
      <c r="AP368" s="93"/>
      <c r="AQ368" s="93"/>
      <c r="AR368" s="93"/>
      <c r="AS368" s="93"/>
      <c r="AT368" s="93"/>
      <c r="AU368" s="93"/>
      <c r="AV368" s="94" t="s">
        <v>510</v>
      </c>
      <c r="AW368" s="90" t="s">
        <v>1122</v>
      </c>
      <c r="AX368" s="32"/>
      <c r="AY368" s="32"/>
      <c r="AZ368" s="32"/>
      <c r="BA368" s="32"/>
      <c r="BB368" s="32"/>
    </row>
    <row r="369" spans="1:54" x14ac:dyDescent="0.2">
      <c r="A369" s="84" t="s">
        <v>510</v>
      </c>
      <c r="B369" s="85" t="s">
        <v>1123</v>
      </c>
      <c r="C369" s="86" t="s">
        <v>1307</v>
      </c>
      <c r="D369" s="87">
        <f t="shared" si="15"/>
        <v>20484</v>
      </c>
      <c r="E369" s="87" t="s">
        <v>1064</v>
      </c>
      <c r="F369" s="95">
        <f t="shared" si="16"/>
        <v>20</v>
      </c>
      <c r="G369" s="88">
        <v>1</v>
      </c>
      <c r="H369" s="89"/>
      <c r="I369" s="88">
        <v>1</v>
      </c>
      <c r="J369" s="89">
        <v>7</v>
      </c>
      <c r="K369" s="88">
        <v>1</v>
      </c>
      <c r="L369" s="89"/>
      <c r="M369" s="88"/>
      <c r="N369" s="89"/>
      <c r="O369" s="88"/>
      <c r="P369" s="89"/>
      <c r="Q369" s="88">
        <v>1</v>
      </c>
      <c r="R369" s="89">
        <v>1</v>
      </c>
      <c r="S369" s="88"/>
      <c r="T369" s="89">
        <v>2</v>
      </c>
      <c r="U369" s="88">
        <v>2</v>
      </c>
      <c r="V369" s="89">
        <f t="shared" si="17"/>
        <v>2</v>
      </c>
      <c r="W369" s="88"/>
      <c r="X369" s="89"/>
      <c r="Y369" s="88"/>
      <c r="Z369" s="89"/>
      <c r="AA369" s="88">
        <v>1</v>
      </c>
      <c r="AB369" s="89">
        <v>1</v>
      </c>
      <c r="AC369" s="88"/>
      <c r="AD369" s="89"/>
      <c r="AE369" s="88"/>
      <c r="AF369" s="89"/>
      <c r="AG369" s="88"/>
      <c r="AH369" s="89"/>
      <c r="AI369" s="88"/>
      <c r="AJ369" s="89"/>
      <c r="AK369" s="88"/>
      <c r="AL369" s="89"/>
      <c r="AM369" s="88"/>
      <c r="AN369" s="89"/>
      <c r="AO369" s="88"/>
      <c r="AP369" s="89"/>
      <c r="AQ369" s="88"/>
      <c r="AR369" s="89"/>
      <c r="AS369" s="88"/>
      <c r="AT369" s="89"/>
      <c r="AU369" s="88"/>
      <c r="AV369" s="84" t="s">
        <v>510</v>
      </c>
      <c r="AW369" s="85" t="s">
        <v>1123</v>
      </c>
      <c r="AX369" s="32"/>
      <c r="AY369" s="32"/>
      <c r="AZ369" s="32"/>
      <c r="BA369" s="32"/>
      <c r="BB369" s="32"/>
    </row>
    <row r="370" spans="1:54" x14ac:dyDescent="0.2">
      <c r="A370" s="94" t="s">
        <v>510</v>
      </c>
      <c r="B370" s="90" t="s">
        <v>1124</v>
      </c>
      <c r="C370" s="91" t="s">
        <v>1308</v>
      </c>
      <c r="D370" s="92">
        <f t="shared" si="15"/>
        <v>21700</v>
      </c>
      <c r="E370" s="92" t="s">
        <v>1064</v>
      </c>
      <c r="F370" s="96">
        <f t="shared" si="16"/>
        <v>14</v>
      </c>
      <c r="G370" s="93">
        <v>1</v>
      </c>
      <c r="H370" s="93"/>
      <c r="I370" s="93">
        <v>1</v>
      </c>
      <c r="J370" s="93">
        <v>7</v>
      </c>
      <c r="K370" s="93">
        <v>1</v>
      </c>
      <c r="L370" s="93"/>
      <c r="M370" s="93"/>
      <c r="N370" s="93"/>
      <c r="O370" s="93"/>
      <c r="P370" s="93"/>
      <c r="Q370" s="93">
        <v>1</v>
      </c>
      <c r="R370" s="93">
        <v>1</v>
      </c>
      <c r="S370" s="93"/>
      <c r="T370" s="93"/>
      <c r="U370" s="93"/>
      <c r="V370" s="93">
        <f t="shared" si="17"/>
        <v>0</v>
      </c>
      <c r="W370" s="93"/>
      <c r="X370" s="93"/>
      <c r="Y370" s="93"/>
      <c r="Z370" s="93"/>
      <c r="AA370" s="93"/>
      <c r="AB370" s="93"/>
      <c r="AC370" s="93"/>
      <c r="AD370" s="93"/>
      <c r="AE370" s="93"/>
      <c r="AF370" s="93"/>
      <c r="AG370" s="93"/>
      <c r="AH370" s="93"/>
      <c r="AI370" s="93"/>
      <c r="AJ370" s="93"/>
      <c r="AK370" s="93"/>
      <c r="AL370" s="93"/>
      <c r="AM370" s="93"/>
      <c r="AN370" s="93"/>
      <c r="AO370" s="93"/>
      <c r="AP370" s="93"/>
      <c r="AQ370" s="93">
        <v>1</v>
      </c>
      <c r="AR370" s="93"/>
      <c r="AS370" s="93"/>
      <c r="AT370" s="93"/>
      <c r="AU370" s="93">
        <v>1</v>
      </c>
      <c r="AV370" s="94" t="s">
        <v>510</v>
      </c>
      <c r="AW370" s="90" t="s">
        <v>1124</v>
      </c>
      <c r="AX370" s="32"/>
      <c r="AY370" s="32"/>
      <c r="AZ370" s="32"/>
      <c r="BA370" s="32"/>
      <c r="BB370" s="32"/>
    </row>
    <row r="371" spans="1:54" x14ac:dyDescent="0.2">
      <c r="A371" s="84" t="s">
        <v>510</v>
      </c>
      <c r="B371" s="85" t="s">
        <v>1125</v>
      </c>
      <c r="C371" s="86" t="s">
        <v>650</v>
      </c>
      <c r="D371" s="87">
        <f t="shared" si="15"/>
        <v>21700</v>
      </c>
      <c r="E371" s="87" t="s">
        <v>1064</v>
      </c>
      <c r="F371" s="95">
        <f t="shared" si="16"/>
        <v>14</v>
      </c>
      <c r="G371" s="88">
        <v>1</v>
      </c>
      <c r="H371" s="89"/>
      <c r="I371" s="88">
        <v>1</v>
      </c>
      <c r="J371" s="89">
        <v>7</v>
      </c>
      <c r="K371" s="88">
        <v>1</v>
      </c>
      <c r="L371" s="89"/>
      <c r="M371" s="88"/>
      <c r="N371" s="89"/>
      <c r="O371" s="88"/>
      <c r="P371" s="89"/>
      <c r="Q371" s="88">
        <v>1</v>
      </c>
      <c r="R371" s="89">
        <v>1</v>
      </c>
      <c r="S371" s="88"/>
      <c r="T371" s="89"/>
      <c r="U371" s="88"/>
      <c r="V371" s="89">
        <f t="shared" si="17"/>
        <v>0</v>
      </c>
      <c r="W371" s="88"/>
      <c r="X371" s="89"/>
      <c r="Y371" s="88"/>
      <c r="Z371" s="89"/>
      <c r="AA371" s="88"/>
      <c r="AB371" s="89"/>
      <c r="AC371" s="88"/>
      <c r="AD371" s="89"/>
      <c r="AE371" s="88"/>
      <c r="AF371" s="89"/>
      <c r="AG371" s="88"/>
      <c r="AH371" s="89"/>
      <c r="AI371" s="88"/>
      <c r="AJ371" s="89"/>
      <c r="AK371" s="88"/>
      <c r="AL371" s="89"/>
      <c r="AM371" s="88"/>
      <c r="AN371" s="89"/>
      <c r="AO371" s="88"/>
      <c r="AP371" s="89"/>
      <c r="AQ371" s="88">
        <v>1</v>
      </c>
      <c r="AR371" s="89">
        <v>1</v>
      </c>
      <c r="AS371" s="88"/>
      <c r="AT371" s="89"/>
      <c r="AU371" s="88"/>
      <c r="AV371" s="84" t="s">
        <v>510</v>
      </c>
      <c r="AW371" s="85" t="s">
        <v>1125</v>
      </c>
      <c r="AX371" s="32"/>
      <c r="AY371" s="32"/>
      <c r="AZ371" s="32"/>
      <c r="BA371" s="32"/>
      <c r="BB371" s="32"/>
    </row>
    <row r="372" spans="1:54" x14ac:dyDescent="0.2">
      <c r="A372" s="94" t="s">
        <v>510</v>
      </c>
      <c r="B372" s="90" t="s">
        <v>1126</v>
      </c>
      <c r="C372" s="91" t="s">
        <v>651</v>
      </c>
      <c r="D372" s="92">
        <f t="shared" si="15"/>
        <v>22770</v>
      </c>
      <c r="E372" s="92" t="s">
        <v>1064</v>
      </c>
      <c r="F372" s="96">
        <f t="shared" si="16"/>
        <v>14</v>
      </c>
      <c r="G372" s="93">
        <v>1</v>
      </c>
      <c r="H372" s="93"/>
      <c r="I372" s="93">
        <v>1</v>
      </c>
      <c r="J372" s="93">
        <v>7</v>
      </c>
      <c r="K372" s="93">
        <v>1</v>
      </c>
      <c r="L372" s="93"/>
      <c r="M372" s="93"/>
      <c r="N372" s="93"/>
      <c r="O372" s="93"/>
      <c r="P372" s="93"/>
      <c r="Q372" s="93">
        <v>1</v>
      </c>
      <c r="R372" s="93">
        <v>1</v>
      </c>
      <c r="S372" s="93"/>
      <c r="T372" s="93"/>
      <c r="U372" s="93"/>
      <c r="V372" s="93">
        <f t="shared" si="17"/>
        <v>0</v>
      </c>
      <c r="W372" s="93"/>
      <c r="X372" s="93"/>
      <c r="Y372" s="93"/>
      <c r="Z372" s="93"/>
      <c r="AA372" s="93"/>
      <c r="AB372" s="93"/>
      <c r="AC372" s="93"/>
      <c r="AD372" s="93"/>
      <c r="AE372" s="93"/>
      <c r="AF372" s="93"/>
      <c r="AG372" s="93"/>
      <c r="AH372" s="93"/>
      <c r="AI372" s="93">
        <v>1</v>
      </c>
      <c r="AJ372" s="93"/>
      <c r="AK372" s="93"/>
      <c r="AL372" s="93"/>
      <c r="AM372" s="93">
        <v>1</v>
      </c>
      <c r="AN372" s="93"/>
      <c r="AO372" s="93"/>
      <c r="AP372" s="93"/>
      <c r="AQ372" s="93"/>
      <c r="AR372" s="93"/>
      <c r="AS372" s="93"/>
      <c r="AT372" s="93"/>
      <c r="AU372" s="93"/>
      <c r="AV372" s="94" t="s">
        <v>510</v>
      </c>
      <c r="AW372" s="90" t="s">
        <v>1126</v>
      </c>
      <c r="AX372" s="32"/>
      <c r="AY372" s="32"/>
      <c r="AZ372" s="32"/>
      <c r="BA372" s="32"/>
      <c r="BB372" s="32"/>
    </row>
    <row r="373" spans="1:54" x14ac:dyDescent="0.2">
      <c r="A373" s="84" t="s">
        <v>510</v>
      </c>
      <c r="B373" s="85" t="s">
        <v>1127</v>
      </c>
      <c r="C373" s="86" t="s">
        <v>652</v>
      </c>
      <c r="D373" s="87">
        <f t="shared" si="15"/>
        <v>22970</v>
      </c>
      <c r="E373" s="87" t="s">
        <v>1064</v>
      </c>
      <c r="F373" s="95">
        <f t="shared" si="16"/>
        <v>14</v>
      </c>
      <c r="G373" s="88">
        <v>1</v>
      </c>
      <c r="H373" s="89"/>
      <c r="I373" s="88">
        <v>1</v>
      </c>
      <c r="J373" s="89">
        <v>7</v>
      </c>
      <c r="K373" s="88">
        <v>1</v>
      </c>
      <c r="L373" s="89"/>
      <c r="M373" s="88"/>
      <c r="N373" s="89"/>
      <c r="O373" s="88"/>
      <c r="P373" s="89"/>
      <c r="Q373" s="88">
        <v>1</v>
      </c>
      <c r="R373" s="89">
        <v>1</v>
      </c>
      <c r="S373" s="88"/>
      <c r="T373" s="89"/>
      <c r="U373" s="88"/>
      <c r="V373" s="89">
        <f t="shared" si="17"/>
        <v>0</v>
      </c>
      <c r="W373" s="88"/>
      <c r="X373" s="89"/>
      <c r="Y373" s="88"/>
      <c r="Z373" s="89"/>
      <c r="AA373" s="88"/>
      <c r="AB373" s="89"/>
      <c r="AC373" s="88"/>
      <c r="AD373" s="89"/>
      <c r="AE373" s="88"/>
      <c r="AF373" s="89"/>
      <c r="AG373" s="88"/>
      <c r="AH373" s="89"/>
      <c r="AI373" s="88">
        <v>1</v>
      </c>
      <c r="AJ373" s="89">
        <v>1</v>
      </c>
      <c r="AK373" s="88"/>
      <c r="AL373" s="89"/>
      <c r="AM373" s="88"/>
      <c r="AN373" s="89"/>
      <c r="AO373" s="88"/>
      <c r="AP373" s="89"/>
      <c r="AQ373" s="88"/>
      <c r="AR373" s="89"/>
      <c r="AS373" s="88"/>
      <c r="AT373" s="89"/>
      <c r="AU373" s="88"/>
      <c r="AV373" s="84" t="s">
        <v>510</v>
      </c>
      <c r="AW373" s="85" t="s">
        <v>1127</v>
      </c>
      <c r="AX373" s="32"/>
      <c r="AY373" s="32"/>
      <c r="AZ373" s="32"/>
      <c r="BA373" s="32"/>
      <c r="BB373" s="32"/>
    </row>
    <row r="374" spans="1:54" x14ac:dyDescent="0.2">
      <c r="A374" s="94" t="s">
        <v>510</v>
      </c>
      <c r="B374" s="90" t="s">
        <v>1128</v>
      </c>
      <c r="C374" s="91" t="s">
        <v>653</v>
      </c>
      <c r="D374" s="92">
        <f t="shared" si="15"/>
        <v>19834</v>
      </c>
      <c r="E374" s="92" t="s">
        <v>1064</v>
      </c>
      <c r="F374" s="96">
        <f t="shared" si="16"/>
        <v>18</v>
      </c>
      <c r="G374" s="93">
        <v>1</v>
      </c>
      <c r="H374" s="93"/>
      <c r="I374" s="93"/>
      <c r="J374" s="93">
        <v>8</v>
      </c>
      <c r="K374" s="93">
        <v>1</v>
      </c>
      <c r="L374" s="93"/>
      <c r="M374" s="93"/>
      <c r="N374" s="93"/>
      <c r="O374" s="93"/>
      <c r="P374" s="93"/>
      <c r="Q374" s="93">
        <v>1</v>
      </c>
      <c r="R374" s="93">
        <v>1</v>
      </c>
      <c r="S374" s="93"/>
      <c r="T374" s="93">
        <v>2</v>
      </c>
      <c r="U374" s="93">
        <v>2</v>
      </c>
      <c r="V374" s="93">
        <f t="shared" si="17"/>
        <v>2</v>
      </c>
      <c r="W374" s="93"/>
      <c r="X374" s="93"/>
      <c r="Y374" s="93"/>
      <c r="Z374" s="93"/>
      <c r="AA374" s="93"/>
      <c r="AB374" s="93"/>
      <c r="AC374" s="93"/>
      <c r="AD374" s="93"/>
      <c r="AE374" s="93"/>
      <c r="AF374" s="93"/>
      <c r="AG374" s="93"/>
      <c r="AH374" s="93"/>
      <c r="AI374" s="93"/>
      <c r="AJ374" s="93"/>
      <c r="AK374" s="93"/>
      <c r="AL374" s="93"/>
      <c r="AM374" s="93"/>
      <c r="AN374" s="93"/>
      <c r="AO374" s="93"/>
      <c r="AP374" s="93"/>
      <c r="AQ374" s="93"/>
      <c r="AR374" s="93"/>
      <c r="AS374" s="93"/>
      <c r="AT374" s="93"/>
      <c r="AU374" s="93"/>
      <c r="AV374" s="94" t="s">
        <v>510</v>
      </c>
      <c r="AW374" s="90" t="s">
        <v>1128</v>
      </c>
      <c r="AX374" s="32"/>
      <c r="AY374" s="32"/>
      <c r="AZ374" s="32"/>
      <c r="BA374" s="32"/>
      <c r="BB374" s="32"/>
    </row>
    <row r="375" spans="1:54" x14ac:dyDescent="0.2">
      <c r="A375" s="84" t="s">
        <v>510</v>
      </c>
      <c r="B375" s="85" t="s">
        <v>1129</v>
      </c>
      <c r="C375" s="86" t="s">
        <v>654</v>
      </c>
      <c r="D375" s="87">
        <f t="shared" si="15"/>
        <v>20684</v>
      </c>
      <c r="E375" s="87" t="s">
        <v>1064</v>
      </c>
      <c r="F375" s="95">
        <f t="shared" si="16"/>
        <v>20</v>
      </c>
      <c r="G375" s="88">
        <v>1</v>
      </c>
      <c r="H375" s="89"/>
      <c r="I375" s="88"/>
      <c r="J375" s="89">
        <v>8</v>
      </c>
      <c r="K375" s="88">
        <v>1</v>
      </c>
      <c r="L375" s="89"/>
      <c r="M375" s="88"/>
      <c r="N375" s="89"/>
      <c r="O375" s="88"/>
      <c r="P375" s="89"/>
      <c r="Q375" s="88">
        <v>1</v>
      </c>
      <c r="R375" s="89">
        <v>1</v>
      </c>
      <c r="S375" s="88"/>
      <c r="T375" s="89">
        <v>2</v>
      </c>
      <c r="U375" s="88">
        <v>2</v>
      </c>
      <c r="V375" s="89">
        <f t="shared" si="17"/>
        <v>2</v>
      </c>
      <c r="W375" s="88"/>
      <c r="X375" s="89"/>
      <c r="Y375" s="88"/>
      <c r="Z375" s="89"/>
      <c r="AA375" s="88">
        <v>1</v>
      </c>
      <c r="AB375" s="89"/>
      <c r="AC375" s="88"/>
      <c r="AD375" s="89"/>
      <c r="AE375" s="88">
        <v>1</v>
      </c>
      <c r="AF375" s="89"/>
      <c r="AG375" s="88"/>
      <c r="AH375" s="89"/>
      <c r="AI375" s="88"/>
      <c r="AJ375" s="89"/>
      <c r="AK375" s="88"/>
      <c r="AL375" s="89"/>
      <c r="AM375" s="88"/>
      <c r="AN375" s="89"/>
      <c r="AO375" s="88"/>
      <c r="AP375" s="89"/>
      <c r="AQ375" s="88"/>
      <c r="AR375" s="89"/>
      <c r="AS375" s="88"/>
      <c r="AT375" s="89"/>
      <c r="AU375" s="88"/>
      <c r="AV375" s="84" t="s">
        <v>510</v>
      </c>
      <c r="AW375" s="85" t="s">
        <v>1129</v>
      </c>
      <c r="AX375" s="32"/>
      <c r="AY375" s="32"/>
      <c r="AZ375" s="32"/>
      <c r="BA375" s="32"/>
      <c r="BB375" s="32"/>
    </row>
    <row r="376" spans="1:54" x14ac:dyDescent="0.2">
      <c r="A376" s="94" t="s">
        <v>510</v>
      </c>
      <c r="B376" s="90" t="s">
        <v>1130</v>
      </c>
      <c r="C376" s="91" t="s">
        <v>655</v>
      </c>
      <c r="D376" s="92">
        <f t="shared" si="15"/>
        <v>20684</v>
      </c>
      <c r="E376" s="92" t="s">
        <v>1064</v>
      </c>
      <c r="F376" s="96">
        <f t="shared" si="16"/>
        <v>20</v>
      </c>
      <c r="G376" s="93">
        <v>1</v>
      </c>
      <c r="H376" s="93"/>
      <c r="I376" s="93"/>
      <c r="J376" s="93">
        <v>8</v>
      </c>
      <c r="K376" s="93">
        <v>1</v>
      </c>
      <c r="L376" s="93"/>
      <c r="M376" s="93"/>
      <c r="N376" s="93"/>
      <c r="O376" s="93"/>
      <c r="P376" s="93"/>
      <c r="Q376" s="93">
        <v>1</v>
      </c>
      <c r="R376" s="93">
        <v>1</v>
      </c>
      <c r="S376" s="93"/>
      <c r="T376" s="93">
        <v>2</v>
      </c>
      <c r="U376" s="93">
        <v>2</v>
      </c>
      <c r="V376" s="93">
        <f t="shared" si="17"/>
        <v>2</v>
      </c>
      <c r="W376" s="93"/>
      <c r="X376" s="93"/>
      <c r="Y376" s="93"/>
      <c r="Z376" s="93"/>
      <c r="AA376" s="93">
        <v>1</v>
      </c>
      <c r="AB376" s="93">
        <v>1</v>
      </c>
      <c r="AC376" s="93"/>
      <c r="AD376" s="93"/>
      <c r="AE376" s="93"/>
      <c r="AF376" s="93"/>
      <c r="AG376" s="93"/>
      <c r="AH376" s="93"/>
      <c r="AI376" s="93"/>
      <c r="AJ376" s="93"/>
      <c r="AK376" s="93"/>
      <c r="AL376" s="93"/>
      <c r="AM376" s="93"/>
      <c r="AN376" s="93"/>
      <c r="AO376" s="93"/>
      <c r="AP376" s="93"/>
      <c r="AQ376" s="93"/>
      <c r="AR376" s="93"/>
      <c r="AS376" s="93"/>
      <c r="AT376" s="93"/>
      <c r="AU376" s="93"/>
      <c r="AV376" s="94" t="s">
        <v>510</v>
      </c>
      <c r="AW376" s="90" t="s">
        <v>1130</v>
      </c>
      <c r="AX376" s="32"/>
      <c r="AY376" s="32"/>
      <c r="AZ376" s="32"/>
      <c r="BA376" s="32"/>
      <c r="BB376" s="32"/>
    </row>
    <row r="377" spans="1:54" x14ac:dyDescent="0.2">
      <c r="A377" s="84" t="s">
        <v>510</v>
      </c>
      <c r="B377" s="85" t="s">
        <v>1131</v>
      </c>
      <c r="C377" s="86" t="s">
        <v>656</v>
      </c>
      <c r="D377" s="87">
        <f t="shared" si="15"/>
        <v>21900</v>
      </c>
      <c r="E377" s="87" t="s">
        <v>1064</v>
      </c>
      <c r="F377" s="95">
        <f t="shared" si="16"/>
        <v>14</v>
      </c>
      <c r="G377" s="88">
        <v>1</v>
      </c>
      <c r="H377" s="89"/>
      <c r="I377" s="88"/>
      <c r="J377" s="89">
        <v>8</v>
      </c>
      <c r="K377" s="88">
        <v>1</v>
      </c>
      <c r="L377" s="89"/>
      <c r="M377" s="88"/>
      <c r="N377" s="89"/>
      <c r="O377" s="88"/>
      <c r="P377" s="89"/>
      <c r="Q377" s="88">
        <v>1</v>
      </c>
      <c r="R377" s="89">
        <v>1</v>
      </c>
      <c r="S377" s="88"/>
      <c r="T377" s="89"/>
      <c r="U377" s="88"/>
      <c r="V377" s="89">
        <f t="shared" si="17"/>
        <v>0</v>
      </c>
      <c r="W377" s="88"/>
      <c r="X377" s="89"/>
      <c r="Y377" s="88"/>
      <c r="Z377" s="89"/>
      <c r="AA377" s="88"/>
      <c r="AB377" s="89"/>
      <c r="AC377" s="88"/>
      <c r="AD377" s="89"/>
      <c r="AE377" s="88"/>
      <c r="AF377" s="89"/>
      <c r="AG377" s="88"/>
      <c r="AH377" s="89"/>
      <c r="AI377" s="88"/>
      <c r="AJ377" s="89"/>
      <c r="AK377" s="88"/>
      <c r="AL377" s="89"/>
      <c r="AM377" s="88"/>
      <c r="AN377" s="89"/>
      <c r="AO377" s="88"/>
      <c r="AP377" s="89"/>
      <c r="AQ377" s="88">
        <v>1</v>
      </c>
      <c r="AR377" s="89"/>
      <c r="AS377" s="88"/>
      <c r="AT377" s="89"/>
      <c r="AU377" s="88">
        <v>1</v>
      </c>
      <c r="AV377" s="84" t="s">
        <v>510</v>
      </c>
      <c r="AW377" s="85" t="s">
        <v>1131</v>
      </c>
      <c r="AX377" s="32"/>
      <c r="AY377" s="32"/>
      <c r="AZ377" s="32"/>
      <c r="BA377" s="32"/>
      <c r="BB377" s="32"/>
    </row>
    <row r="378" spans="1:54" x14ac:dyDescent="0.2">
      <c r="A378" s="94" t="s">
        <v>510</v>
      </c>
      <c r="B378" s="90" t="s">
        <v>1132</v>
      </c>
      <c r="C378" s="91" t="s">
        <v>657</v>
      </c>
      <c r="D378" s="92">
        <f t="shared" si="15"/>
        <v>21900</v>
      </c>
      <c r="E378" s="92" t="s">
        <v>1064</v>
      </c>
      <c r="F378" s="96">
        <f t="shared" si="16"/>
        <v>14</v>
      </c>
      <c r="G378" s="93">
        <v>1</v>
      </c>
      <c r="H378" s="93"/>
      <c r="I378" s="93"/>
      <c r="J378" s="93">
        <v>8</v>
      </c>
      <c r="K378" s="93">
        <v>1</v>
      </c>
      <c r="L378" s="93"/>
      <c r="M378" s="93"/>
      <c r="N378" s="93"/>
      <c r="O378" s="93"/>
      <c r="P378" s="93"/>
      <c r="Q378" s="93">
        <v>1</v>
      </c>
      <c r="R378" s="93">
        <v>1</v>
      </c>
      <c r="S378" s="93"/>
      <c r="T378" s="93"/>
      <c r="U378" s="93"/>
      <c r="V378" s="93">
        <f t="shared" si="17"/>
        <v>0</v>
      </c>
      <c r="W378" s="93"/>
      <c r="X378" s="93"/>
      <c r="Y378" s="93"/>
      <c r="Z378" s="93"/>
      <c r="AA378" s="93"/>
      <c r="AB378" s="93"/>
      <c r="AC378" s="93"/>
      <c r="AD378" s="93"/>
      <c r="AE378" s="93"/>
      <c r="AF378" s="93"/>
      <c r="AG378" s="93"/>
      <c r="AH378" s="93"/>
      <c r="AI378" s="93"/>
      <c r="AJ378" s="93"/>
      <c r="AK378" s="93"/>
      <c r="AL378" s="93"/>
      <c r="AM378" s="93"/>
      <c r="AN378" s="93"/>
      <c r="AO378" s="93"/>
      <c r="AP378" s="93"/>
      <c r="AQ378" s="93">
        <v>1</v>
      </c>
      <c r="AR378" s="93">
        <v>1</v>
      </c>
      <c r="AS378" s="93"/>
      <c r="AT378" s="93"/>
      <c r="AU378" s="93"/>
      <c r="AV378" s="94" t="s">
        <v>510</v>
      </c>
      <c r="AW378" s="90" t="s">
        <v>1132</v>
      </c>
      <c r="AX378" s="32"/>
      <c r="AY378" s="32"/>
      <c r="AZ378" s="32"/>
      <c r="BA378" s="32"/>
      <c r="BB378" s="32"/>
    </row>
    <row r="379" spans="1:54" x14ac:dyDescent="0.2">
      <c r="A379" s="84" t="s">
        <v>510</v>
      </c>
      <c r="B379" s="85" t="s">
        <v>1133</v>
      </c>
      <c r="C379" s="86" t="s">
        <v>658</v>
      </c>
      <c r="D379" s="87">
        <f t="shared" si="15"/>
        <v>22970</v>
      </c>
      <c r="E379" s="87" t="s">
        <v>1064</v>
      </c>
      <c r="F379" s="95">
        <f t="shared" si="16"/>
        <v>14</v>
      </c>
      <c r="G379" s="88">
        <v>1</v>
      </c>
      <c r="H379" s="89"/>
      <c r="I379" s="88"/>
      <c r="J379" s="89">
        <v>8</v>
      </c>
      <c r="K379" s="88">
        <v>1</v>
      </c>
      <c r="L379" s="89"/>
      <c r="M379" s="88"/>
      <c r="N379" s="89"/>
      <c r="O379" s="88"/>
      <c r="P379" s="89"/>
      <c r="Q379" s="88">
        <v>1</v>
      </c>
      <c r="R379" s="89">
        <v>1</v>
      </c>
      <c r="S379" s="88"/>
      <c r="T379" s="89"/>
      <c r="U379" s="88"/>
      <c r="V379" s="89">
        <f t="shared" si="17"/>
        <v>0</v>
      </c>
      <c r="W379" s="88"/>
      <c r="X379" s="89"/>
      <c r="Y379" s="88"/>
      <c r="Z379" s="89"/>
      <c r="AA379" s="88"/>
      <c r="AB379" s="89"/>
      <c r="AC379" s="88"/>
      <c r="AD379" s="89"/>
      <c r="AE379" s="88"/>
      <c r="AF379" s="89"/>
      <c r="AG379" s="88"/>
      <c r="AH379" s="89"/>
      <c r="AI379" s="88">
        <v>1</v>
      </c>
      <c r="AJ379" s="89"/>
      <c r="AK379" s="88"/>
      <c r="AL379" s="89"/>
      <c r="AM379" s="88">
        <v>1</v>
      </c>
      <c r="AN379" s="89"/>
      <c r="AO379" s="88"/>
      <c r="AP379" s="89"/>
      <c r="AQ379" s="88"/>
      <c r="AR379" s="89"/>
      <c r="AS379" s="88"/>
      <c r="AT379" s="89"/>
      <c r="AU379" s="88"/>
      <c r="AV379" s="84" t="s">
        <v>510</v>
      </c>
      <c r="AW379" s="85" t="s">
        <v>1133</v>
      </c>
      <c r="AX379" s="32"/>
      <c r="AY379" s="32"/>
      <c r="AZ379" s="32"/>
      <c r="BA379" s="32"/>
      <c r="BB379" s="32"/>
    </row>
    <row r="380" spans="1:54" x14ac:dyDescent="0.2">
      <c r="A380" s="94" t="s">
        <v>510</v>
      </c>
      <c r="B380" s="90" t="s">
        <v>1134</v>
      </c>
      <c r="C380" s="91" t="s">
        <v>659</v>
      </c>
      <c r="D380" s="92">
        <f t="shared" si="15"/>
        <v>23170</v>
      </c>
      <c r="E380" s="92" t="s">
        <v>1064</v>
      </c>
      <c r="F380" s="96">
        <f t="shared" si="16"/>
        <v>14</v>
      </c>
      <c r="G380" s="93">
        <v>1</v>
      </c>
      <c r="H380" s="93"/>
      <c r="I380" s="93"/>
      <c r="J380" s="93">
        <v>8</v>
      </c>
      <c r="K380" s="93">
        <v>1</v>
      </c>
      <c r="L380" s="93"/>
      <c r="M380" s="93"/>
      <c r="N380" s="93"/>
      <c r="O380" s="93"/>
      <c r="P380" s="93"/>
      <c r="Q380" s="93">
        <v>1</v>
      </c>
      <c r="R380" s="93">
        <v>1</v>
      </c>
      <c r="S380" s="93"/>
      <c r="T380" s="93"/>
      <c r="U380" s="93"/>
      <c r="V380" s="93">
        <f t="shared" si="17"/>
        <v>0</v>
      </c>
      <c r="W380" s="93"/>
      <c r="X380" s="93"/>
      <c r="Y380" s="93"/>
      <c r="Z380" s="93"/>
      <c r="AA380" s="93"/>
      <c r="AB380" s="93"/>
      <c r="AC380" s="93"/>
      <c r="AD380" s="93"/>
      <c r="AE380" s="93"/>
      <c r="AF380" s="93"/>
      <c r="AG380" s="93"/>
      <c r="AH380" s="93"/>
      <c r="AI380" s="93">
        <v>1</v>
      </c>
      <c r="AJ380" s="93">
        <v>1</v>
      </c>
      <c r="AK380" s="93"/>
      <c r="AL380" s="93"/>
      <c r="AM380" s="93"/>
      <c r="AN380" s="93"/>
      <c r="AO380" s="93"/>
      <c r="AP380" s="93"/>
      <c r="AQ380" s="93"/>
      <c r="AR380" s="93"/>
      <c r="AS380" s="93"/>
      <c r="AT380" s="93"/>
      <c r="AU380" s="93"/>
      <c r="AV380" s="94" t="s">
        <v>510</v>
      </c>
      <c r="AW380" s="90" t="s">
        <v>1134</v>
      </c>
      <c r="AX380" s="32"/>
      <c r="AY380" s="32"/>
      <c r="AZ380" s="32"/>
      <c r="BA380" s="32"/>
      <c r="BB380" s="32"/>
    </row>
    <row r="381" spans="1:54" x14ac:dyDescent="0.2">
      <c r="A381" s="84" t="s">
        <v>510</v>
      </c>
      <c r="B381" s="85" t="s">
        <v>1135</v>
      </c>
      <c r="C381" s="86" t="s">
        <v>660</v>
      </c>
      <c r="D381" s="87">
        <f t="shared" si="15"/>
        <v>21658</v>
      </c>
      <c r="E381" s="87" t="s">
        <v>1064</v>
      </c>
      <c r="F381" s="95">
        <f t="shared" si="16"/>
        <v>20</v>
      </c>
      <c r="G381" s="88">
        <v>1</v>
      </c>
      <c r="H381" s="89"/>
      <c r="I381" s="88">
        <v>3</v>
      </c>
      <c r="J381" s="89">
        <v>6</v>
      </c>
      <c r="K381" s="88">
        <v>1</v>
      </c>
      <c r="L381" s="89">
        <v>1</v>
      </c>
      <c r="M381" s="88"/>
      <c r="N381" s="89"/>
      <c r="O381" s="88"/>
      <c r="P381" s="89"/>
      <c r="Q381" s="88"/>
      <c r="R381" s="89">
        <v>2</v>
      </c>
      <c r="S381" s="88"/>
      <c r="T381" s="89"/>
      <c r="U381" s="88">
        <v>4</v>
      </c>
      <c r="V381" s="89">
        <f t="shared" si="17"/>
        <v>2</v>
      </c>
      <c r="W381" s="88"/>
      <c r="X381" s="89"/>
      <c r="Y381" s="88"/>
      <c r="Z381" s="89"/>
      <c r="AA381" s="88"/>
      <c r="AB381" s="89"/>
      <c r="AC381" s="88"/>
      <c r="AD381" s="89"/>
      <c r="AE381" s="88"/>
      <c r="AF381" s="89"/>
      <c r="AG381" s="88"/>
      <c r="AH381" s="89"/>
      <c r="AI381" s="88"/>
      <c r="AJ381" s="89"/>
      <c r="AK381" s="88"/>
      <c r="AL381" s="89"/>
      <c r="AM381" s="88"/>
      <c r="AN381" s="89"/>
      <c r="AO381" s="88"/>
      <c r="AP381" s="89"/>
      <c r="AQ381" s="88"/>
      <c r="AR381" s="89"/>
      <c r="AS381" s="88"/>
      <c r="AT381" s="89"/>
      <c r="AU381" s="88"/>
      <c r="AV381" s="84" t="s">
        <v>510</v>
      </c>
      <c r="AW381" s="85" t="s">
        <v>1135</v>
      </c>
      <c r="AX381" s="32"/>
      <c r="AY381" s="32"/>
      <c r="AZ381" s="32"/>
      <c r="BA381" s="32"/>
      <c r="BB381" s="32"/>
    </row>
    <row r="382" spans="1:54" x14ac:dyDescent="0.2">
      <c r="A382" s="94" t="s">
        <v>510</v>
      </c>
      <c r="B382" s="90" t="s">
        <v>1136</v>
      </c>
      <c r="C382" s="91" t="s">
        <v>661</v>
      </c>
      <c r="D382" s="92">
        <f t="shared" si="15"/>
        <v>22538</v>
      </c>
      <c r="E382" s="92" t="s">
        <v>1064</v>
      </c>
      <c r="F382" s="96">
        <f t="shared" si="16"/>
        <v>22</v>
      </c>
      <c r="G382" s="93">
        <v>1</v>
      </c>
      <c r="H382" s="93"/>
      <c r="I382" s="93">
        <v>3</v>
      </c>
      <c r="J382" s="93">
        <v>6</v>
      </c>
      <c r="K382" s="93">
        <v>1</v>
      </c>
      <c r="L382" s="93">
        <v>1</v>
      </c>
      <c r="M382" s="93"/>
      <c r="N382" s="93"/>
      <c r="O382" s="93"/>
      <c r="P382" s="93"/>
      <c r="Q382" s="93"/>
      <c r="R382" s="93">
        <v>2</v>
      </c>
      <c r="S382" s="93"/>
      <c r="T382" s="93"/>
      <c r="U382" s="93">
        <v>4</v>
      </c>
      <c r="V382" s="93">
        <f t="shared" si="17"/>
        <v>2</v>
      </c>
      <c r="W382" s="93"/>
      <c r="X382" s="93"/>
      <c r="Y382" s="93"/>
      <c r="Z382" s="93"/>
      <c r="AA382" s="93"/>
      <c r="AB382" s="93"/>
      <c r="AC382" s="93"/>
      <c r="AD382" s="93"/>
      <c r="AE382" s="93">
        <v>2</v>
      </c>
      <c r="AF382" s="93"/>
      <c r="AG382" s="93"/>
      <c r="AH382" s="93"/>
      <c r="AI382" s="93"/>
      <c r="AJ382" s="93"/>
      <c r="AK382" s="93"/>
      <c r="AL382" s="93"/>
      <c r="AM382" s="93"/>
      <c r="AN382" s="93"/>
      <c r="AO382" s="93"/>
      <c r="AP382" s="93"/>
      <c r="AQ382" s="93"/>
      <c r="AR382" s="93"/>
      <c r="AS382" s="93"/>
      <c r="AT382" s="93"/>
      <c r="AU382" s="93"/>
      <c r="AV382" s="94" t="s">
        <v>510</v>
      </c>
      <c r="AW382" s="90" t="s">
        <v>1136</v>
      </c>
      <c r="AX382" s="32"/>
      <c r="AY382" s="32"/>
      <c r="AZ382" s="32"/>
      <c r="BA382" s="32"/>
      <c r="BB382" s="32"/>
    </row>
    <row r="383" spans="1:54" x14ac:dyDescent="0.2">
      <c r="A383" s="84" t="s">
        <v>510</v>
      </c>
      <c r="B383" s="85" t="s">
        <v>1137</v>
      </c>
      <c r="C383" s="86" t="s">
        <v>662</v>
      </c>
      <c r="D383" s="87">
        <f t="shared" si="15"/>
        <v>22538</v>
      </c>
      <c r="E383" s="87" t="s">
        <v>1064</v>
      </c>
      <c r="F383" s="95">
        <f t="shared" si="16"/>
        <v>22</v>
      </c>
      <c r="G383" s="88">
        <v>1</v>
      </c>
      <c r="H383" s="89"/>
      <c r="I383" s="88">
        <v>3</v>
      </c>
      <c r="J383" s="89">
        <v>6</v>
      </c>
      <c r="K383" s="88">
        <v>1</v>
      </c>
      <c r="L383" s="89">
        <v>1</v>
      </c>
      <c r="M383" s="88"/>
      <c r="N383" s="89"/>
      <c r="O383" s="88"/>
      <c r="P383" s="89"/>
      <c r="Q383" s="88"/>
      <c r="R383" s="89">
        <v>2</v>
      </c>
      <c r="S383" s="88"/>
      <c r="T383" s="89"/>
      <c r="U383" s="88">
        <v>4</v>
      </c>
      <c r="V383" s="89">
        <f t="shared" si="17"/>
        <v>2</v>
      </c>
      <c r="W383" s="88"/>
      <c r="X383" s="89"/>
      <c r="Y383" s="88"/>
      <c r="Z383" s="89"/>
      <c r="AA383" s="88"/>
      <c r="AB383" s="89">
        <v>2</v>
      </c>
      <c r="AC383" s="88"/>
      <c r="AD383" s="89"/>
      <c r="AE383" s="88"/>
      <c r="AF383" s="89"/>
      <c r="AG383" s="88"/>
      <c r="AH383" s="89"/>
      <c r="AI383" s="88"/>
      <c r="AJ383" s="89"/>
      <c r="AK383" s="88"/>
      <c r="AL383" s="89"/>
      <c r="AM383" s="88"/>
      <c r="AN383" s="89"/>
      <c r="AO383" s="88"/>
      <c r="AP383" s="89"/>
      <c r="AQ383" s="88"/>
      <c r="AR383" s="89"/>
      <c r="AS383" s="88"/>
      <c r="AT383" s="89"/>
      <c r="AU383" s="88"/>
      <c r="AV383" s="84" t="s">
        <v>510</v>
      </c>
      <c r="AW383" s="85" t="s">
        <v>1137</v>
      </c>
      <c r="AX383" s="32"/>
      <c r="AY383" s="32"/>
      <c r="AZ383" s="32"/>
      <c r="BA383" s="32"/>
      <c r="BB383" s="32"/>
    </row>
    <row r="384" spans="1:54" x14ac:dyDescent="0.2">
      <c r="A384" s="94" t="s">
        <v>510</v>
      </c>
      <c r="B384" s="90" t="s">
        <v>1138</v>
      </c>
      <c r="C384" s="91" t="s">
        <v>663</v>
      </c>
      <c r="D384" s="92">
        <f t="shared" si="15"/>
        <v>23850</v>
      </c>
      <c r="E384" s="92" t="s">
        <v>1064</v>
      </c>
      <c r="F384" s="96">
        <f t="shared" si="16"/>
        <v>16</v>
      </c>
      <c r="G384" s="93">
        <v>1</v>
      </c>
      <c r="H384" s="93"/>
      <c r="I384" s="93">
        <v>3</v>
      </c>
      <c r="J384" s="93">
        <v>6</v>
      </c>
      <c r="K384" s="93">
        <v>1</v>
      </c>
      <c r="L384" s="93">
        <v>1</v>
      </c>
      <c r="M384" s="93"/>
      <c r="N384" s="93"/>
      <c r="O384" s="93"/>
      <c r="P384" s="93"/>
      <c r="Q384" s="93"/>
      <c r="R384" s="93">
        <v>2</v>
      </c>
      <c r="S384" s="93"/>
      <c r="T384" s="93"/>
      <c r="U384" s="93"/>
      <c r="V384" s="93">
        <f t="shared" si="17"/>
        <v>0</v>
      </c>
      <c r="W384" s="93"/>
      <c r="X384" s="93"/>
      <c r="Y384" s="93"/>
      <c r="Z384" s="93"/>
      <c r="AA384" s="93"/>
      <c r="AB384" s="93"/>
      <c r="AC384" s="93"/>
      <c r="AD384" s="93"/>
      <c r="AE384" s="93"/>
      <c r="AF384" s="93"/>
      <c r="AG384" s="93"/>
      <c r="AH384" s="93"/>
      <c r="AI384" s="93"/>
      <c r="AJ384" s="93"/>
      <c r="AK384" s="93"/>
      <c r="AL384" s="93"/>
      <c r="AM384" s="93"/>
      <c r="AN384" s="93"/>
      <c r="AO384" s="93"/>
      <c r="AP384" s="93"/>
      <c r="AQ384" s="93"/>
      <c r="AR384" s="93"/>
      <c r="AS384" s="93"/>
      <c r="AT384" s="93"/>
      <c r="AU384" s="93">
        <v>2</v>
      </c>
      <c r="AV384" s="94" t="s">
        <v>510</v>
      </c>
      <c r="AW384" s="90" t="s">
        <v>1138</v>
      </c>
      <c r="AX384" s="32"/>
      <c r="AY384" s="32"/>
      <c r="AZ384" s="32"/>
      <c r="BA384" s="32"/>
      <c r="BB384" s="32"/>
    </row>
    <row r="385" spans="1:54" x14ac:dyDescent="0.2">
      <c r="A385" s="84" t="s">
        <v>510</v>
      </c>
      <c r="B385" s="85" t="s">
        <v>1139</v>
      </c>
      <c r="C385" s="86" t="s">
        <v>664</v>
      </c>
      <c r="D385" s="87">
        <f t="shared" si="15"/>
        <v>23850</v>
      </c>
      <c r="E385" s="87" t="s">
        <v>1064</v>
      </c>
      <c r="F385" s="95">
        <f t="shared" si="16"/>
        <v>16</v>
      </c>
      <c r="G385" s="88">
        <v>1</v>
      </c>
      <c r="H385" s="89"/>
      <c r="I385" s="88">
        <v>3</v>
      </c>
      <c r="J385" s="89">
        <v>6</v>
      </c>
      <c r="K385" s="88">
        <v>1</v>
      </c>
      <c r="L385" s="89">
        <v>1</v>
      </c>
      <c r="M385" s="88"/>
      <c r="N385" s="89"/>
      <c r="O385" s="88"/>
      <c r="P385" s="89"/>
      <c r="Q385" s="88"/>
      <c r="R385" s="89">
        <v>2</v>
      </c>
      <c r="S385" s="88"/>
      <c r="T385" s="89"/>
      <c r="U385" s="88"/>
      <c r="V385" s="89">
        <f t="shared" si="17"/>
        <v>0</v>
      </c>
      <c r="W385" s="88"/>
      <c r="X385" s="89"/>
      <c r="Y385" s="88"/>
      <c r="Z385" s="89"/>
      <c r="AA385" s="88"/>
      <c r="AB385" s="89"/>
      <c r="AC385" s="88"/>
      <c r="AD385" s="89"/>
      <c r="AE385" s="88"/>
      <c r="AF385" s="89"/>
      <c r="AG385" s="88"/>
      <c r="AH385" s="89"/>
      <c r="AI385" s="88"/>
      <c r="AJ385" s="89"/>
      <c r="AK385" s="88"/>
      <c r="AL385" s="89"/>
      <c r="AM385" s="88"/>
      <c r="AN385" s="89"/>
      <c r="AO385" s="88"/>
      <c r="AP385" s="89"/>
      <c r="AQ385" s="88"/>
      <c r="AR385" s="89">
        <v>2</v>
      </c>
      <c r="AS385" s="88"/>
      <c r="AT385" s="89"/>
      <c r="AU385" s="88"/>
      <c r="AV385" s="84" t="s">
        <v>510</v>
      </c>
      <c r="AW385" s="85" t="s">
        <v>1139</v>
      </c>
      <c r="AX385" s="32"/>
      <c r="AY385" s="32"/>
      <c r="AZ385" s="32"/>
      <c r="BA385" s="32"/>
      <c r="BB385" s="32"/>
    </row>
    <row r="386" spans="1:54" x14ac:dyDescent="0.2">
      <c r="A386" s="94" t="s">
        <v>510</v>
      </c>
      <c r="B386" s="90" t="s">
        <v>1140</v>
      </c>
      <c r="C386" s="91" t="s">
        <v>665</v>
      </c>
      <c r="D386" s="92">
        <f t="shared" si="15"/>
        <v>24850</v>
      </c>
      <c r="E386" s="92" t="s">
        <v>1064</v>
      </c>
      <c r="F386" s="96">
        <f t="shared" si="16"/>
        <v>16</v>
      </c>
      <c r="G386" s="93">
        <v>1</v>
      </c>
      <c r="H386" s="93"/>
      <c r="I386" s="93">
        <v>3</v>
      </c>
      <c r="J386" s="93">
        <v>6</v>
      </c>
      <c r="K386" s="93">
        <v>1</v>
      </c>
      <c r="L386" s="93">
        <v>1</v>
      </c>
      <c r="M386" s="93"/>
      <c r="N386" s="93"/>
      <c r="O386" s="93"/>
      <c r="P386" s="93"/>
      <c r="Q386" s="93"/>
      <c r="R386" s="93">
        <v>2</v>
      </c>
      <c r="S386" s="93"/>
      <c r="T386" s="93"/>
      <c r="U386" s="93"/>
      <c r="V386" s="93">
        <f t="shared" si="17"/>
        <v>0</v>
      </c>
      <c r="W386" s="93"/>
      <c r="X386" s="93"/>
      <c r="Y386" s="93"/>
      <c r="Z386" s="93"/>
      <c r="AA386" s="93"/>
      <c r="AB386" s="93"/>
      <c r="AC386" s="93"/>
      <c r="AD386" s="93"/>
      <c r="AE386" s="93"/>
      <c r="AF386" s="93"/>
      <c r="AG386" s="93"/>
      <c r="AH386" s="93"/>
      <c r="AI386" s="93"/>
      <c r="AJ386" s="93"/>
      <c r="AK386" s="93"/>
      <c r="AL386" s="93"/>
      <c r="AM386" s="93">
        <v>2</v>
      </c>
      <c r="AN386" s="93"/>
      <c r="AO386" s="93"/>
      <c r="AP386" s="93"/>
      <c r="AQ386" s="93"/>
      <c r="AR386" s="93"/>
      <c r="AS386" s="93"/>
      <c r="AT386" s="93"/>
      <c r="AU386" s="93"/>
      <c r="AV386" s="94" t="s">
        <v>510</v>
      </c>
      <c r="AW386" s="90" t="s">
        <v>1140</v>
      </c>
      <c r="AX386" s="32"/>
      <c r="AY386" s="32"/>
      <c r="AZ386" s="32"/>
      <c r="BA386" s="32"/>
      <c r="BB386" s="32"/>
    </row>
    <row r="387" spans="1:54" x14ac:dyDescent="0.2">
      <c r="A387" s="84" t="s">
        <v>510</v>
      </c>
      <c r="B387" s="85" t="s">
        <v>1141</v>
      </c>
      <c r="C387" s="86" t="s">
        <v>666</v>
      </c>
      <c r="D387" s="87">
        <f t="shared" si="15"/>
        <v>25250</v>
      </c>
      <c r="E387" s="87" t="s">
        <v>1064</v>
      </c>
      <c r="F387" s="95">
        <f t="shared" si="16"/>
        <v>16</v>
      </c>
      <c r="G387" s="88">
        <v>1</v>
      </c>
      <c r="H387" s="89"/>
      <c r="I387" s="88">
        <v>3</v>
      </c>
      <c r="J387" s="89">
        <v>6</v>
      </c>
      <c r="K387" s="88">
        <v>1</v>
      </c>
      <c r="L387" s="89">
        <v>1</v>
      </c>
      <c r="M387" s="88"/>
      <c r="N387" s="89"/>
      <c r="O387" s="88"/>
      <c r="P387" s="89"/>
      <c r="Q387" s="88"/>
      <c r="R387" s="89">
        <v>2</v>
      </c>
      <c r="S387" s="88"/>
      <c r="T387" s="89"/>
      <c r="U387" s="88"/>
      <c r="V387" s="89">
        <f t="shared" si="17"/>
        <v>0</v>
      </c>
      <c r="W387" s="88"/>
      <c r="X387" s="89"/>
      <c r="Y387" s="88"/>
      <c r="Z387" s="89"/>
      <c r="AA387" s="88"/>
      <c r="AB387" s="89"/>
      <c r="AC387" s="88"/>
      <c r="AD387" s="89"/>
      <c r="AE387" s="88"/>
      <c r="AF387" s="89"/>
      <c r="AG387" s="88"/>
      <c r="AH387" s="89"/>
      <c r="AI387" s="88"/>
      <c r="AJ387" s="89">
        <v>2</v>
      </c>
      <c r="AK387" s="88"/>
      <c r="AL387" s="89"/>
      <c r="AM387" s="88"/>
      <c r="AN387" s="89"/>
      <c r="AO387" s="88"/>
      <c r="AP387" s="89"/>
      <c r="AQ387" s="88"/>
      <c r="AR387" s="89"/>
      <c r="AS387" s="88"/>
      <c r="AT387" s="89"/>
      <c r="AU387" s="88"/>
      <c r="AV387" s="84" t="s">
        <v>510</v>
      </c>
      <c r="AW387" s="85" t="s">
        <v>1141</v>
      </c>
      <c r="AX387" s="32"/>
      <c r="AY387" s="32"/>
      <c r="AZ387" s="32"/>
      <c r="BA387" s="32"/>
      <c r="BB387" s="32"/>
    </row>
    <row r="388" spans="1:54" x14ac:dyDescent="0.2">
      <c r="A388" s="94" t="s">
        <v>510</v>
      </c>
      <c r="B388" s="90" t="s">
        <v>1142</v>
      </c>
      <c r="C388" s="91" t="s">
        <v>667</v>
      </c>
      <c r="D388" s="92">
        <f t="shared" si="15"/>
        <v>21858</v>
      </c>
      <c r="E388" s="92" t="s">
        <v>1064</v>
      </c>
      <c r="F388" s="96">
        <f t="shared" si="16"/>
        <v>20</v>
      </c>
      <c r="G388" s="93">
        <v>1</v>
      </c>
      <c r="H388" s="93"/>
      <c r="I388" s="93">
        <v>2</v>
      </c>
      <c r="J388" s="93">
        <v>7</v>
      </c>
      <c r="K388" s="93">
        <v>1</v>
      </c>
      <c r="L388" s="93">
        <v>1</v>
      </c>
      <c r="M388" s="93"/>
      <c r="N388" s="93"/>
      <c r="O388" s="93"/>
      <c r="P388" s="93"/>
      <c r="Q388" s="93"/>
      <c r="R388" s="93">
        <v>2</v>
      </c>
      <c r="S388" s="93"/>
      <c r="T388" s="93"/>
      <c r="U388" s="93">
        <v>4</v>
      </c>
      <c r="V388" s="93">
        <f t="shared" si="17"/>
        <v>2</v>
      </c>
      <c r="W388" s="93"/>
      <c r="X388" s="93"/>
      <c r="Y388" s="93"/>
      <c r="Z388" s="93"/>
      <c r="AA388" s="93"/>
      <c r="AB388" s="93"/>
      <c r="AC388" s="93"/>
      <c r="AD388" s="93"/>
      <c r="AE388" s="93"/>
      <c r="AF388" s="93"/>
      <c r="AG388" s="93"/>
      <c r="AH388" s="93"/>
      <c r="AI388" s="93"/>
      <c r="AJ388" s="93"/>
      <c r="AK388" s="93"/>
      <c r="AL388" s="93"/>
      <c r="AM388" s="93"/>
      <c r="AN388" s="93"/>
      <c r="AO388" s="93"/>
      <c r="AP388" s="93"/>
      <c r="AQ388" s="93"/>
      <c r="AR388" s="93"/>
      <c r="AS388" s="93"/>
      <c r="AT388" s="93"/>
      <c r="AU388" s="93"/>
      <c r="AV388" s="94" t="s">
        <v>510</v>
      </c>
      <c r="AW388" s="90" t="s">
        <v>1142</v>
      </c>
      <c r="AX388" s="32"/>
      <c r="AY388" s="32"/>
      <c r="AZ388" s="32"/>
      <c r="BA388" s="32"/>
      <c r="BB388" s="32"/>
    </row>
    <row r="389" spans="1:54" x14ac:dyDescent="0.2">
      <c r="A389" s="84" t="s">
        <v>510</v>
      </c>
      <c r="B389" s="85" t="s">
        <v>1143</v>
      </c>
      <c r="C389" s="86" t="s">
        <v>668</v>
      </c>
      <c r="D389" s="87">
        <f t="shared" si="15"/>
        <v>22738</v>
      </c>
      <c r="E389" s="87" t="s">
        <v>1064</v>
      </c>
      <c r="F389" s="95">
        <f t="shared" si="16"/>
        <v>22</v>
      </c>
      <c r="G389" s="88">
        <v>1</v>
      </c>
      <c r="H389" s="89"/>
      <c r="I389" s="88">
        <v>2</v>
      </c>
      <c r="J389" s="89">
        <v>7</v>
      </c>
      <c r="K389" s="88">
        <v>1</v>
      </c>
      <c r="L389" s="89">
        <v>1</v>
      </c>
      <c r="M389" s="88"/>
      <c r="N389" s="89"/>
      <c r="O389" s="88"/>
      <c r="P389" s="89"/>
      <c r="Q389" s="88"/>
      <c r="R389" s="89">
        <v>2</v>
      </c>
      <c r="S389" s="88"/>
      <c r="T389" s="89"/>
      <c r="U389" s="88">
        <v>4</v>
      </c>
      <c r="V389" s="89">
        <f t="shared" si="17"/>
        <v>2</v>
      </c>
      <c r="W389" s="88"/>
      <c r="X389" s="89"/>
      <c r="Y389" s="88"/>
      <c r="Z389" s="89"/>
      <c r="AA389" s="88"/>
      <c r="AB389" s="89"/>
      <c r="AC389" s="88"/>
      <c r="AD389" s="89"/>
      <c r="AE389" s="88">
        <v>2</v>
      </c>
      <c r="AF389" s="89"/>
      <c r="AG389" s="88"/>
      <c r="AH389" s="89"/>
      <c r="AI389" s="88"/>
      <c r="AJ389" s="89"/>
      <c r="AK389" s="88"/>
      <c r="AL389" s="89"/>
      <c r="AM389" s="88"/>
      <c r="AN389" s="89"/>
      <c r="AO389" s="88"/>
      <c r="AP389" s="89"/>
      <c r="AQ389" s="88"/>
      <c r="AR389" s="89"/>
      <c r="AS389" s="88"/>
      <c r="AT389" s="89"/>
      <c r="AU389" s="88"/>
      <c r="AV389" s="84" t="s">
        <v>510</v>
      </c>
      <c r="AW389" s="85" t="s">
        <v>1143</v>
      </c>
      <c r="AX389" s="32"/>
      <c r="AY389" s="32"/>
      <c r="AZ389" s="32"/>
      <c r="BA389" s="32"/>
      <c r="BB389" s="32"/>
    </row>
    <row r="390" spans="1:54" x14ac:dyDescent="0.2">
      <c r="A390" s="94" t="s">
        <v>510</v>
      </c>
      <c r="B390" s="90" t="s">
        <v>1144</v>
      </c>
      <c r="C390" s="91" t="s">
        <v>669</v>
      </c>
      <c r="D390" s="92">
        <f t="shared" si="15"/>
        <v>22738</v>
      </c>
      <c r="E390" s="92" t="s">
        <v>1064</v>
      </c>
      <c r="F390" s="96">
        <f t="shared" si="16"/>
        <v>22</v>
      </c>
      <c r="G390" s="93">
        <v>1</v>
      </c>
      <c r="H390" s="93"/>
      <c r="I390" s="93">
        <v>2</v>
      </c>
      <c r="J390" s="93">
        <v>7</v>
      </c>
      <c r="K390" s="93">
        <v>1</v>
      </c>
      <c r="L390" s="93">
        <v>1</v>
      </c>
      <c r="M390" s="93"/>
      <c r="N390" s="93"/>
      <c r="O390" s="93"/>
      <c r="P390" s="93"/>
      <c r="Q390" s="93"/>
      <c r="R390" s="93">
        <v>2</v>
      </c>
      <c r="S390" s="93"/>
      <c r="T390" s="93"/>
      <c r="U390" s="93">
        <v>4</v>
      </c>
      <c r="V390" s="93">
        <f t="shared" si="17"/>
        <v>2</v>
      </c>
      <c r="W390" s="93"/>
      <c r="X390" s="93"/>
      <c r="Y390" s="93"/>
      <c r="Z390" s="93"/>
      <c r="AA390" s="93"/>
      <c r="AB390" s="93">
        <v>2</v>
      </c>
      <c r="AC390" s="93"/>
      <c r="AD390" s="93"/>
      <c r="AE390" s="93"/>
      <c r="AF390" s="93"/>
      <c r="AG390" s="93"/>
      <c r="AH390" s="93"/>
      <c r="AI390" s="93"/>
      <c r="AJ390" s="93"/>
      <c r="AK390" s="93"/>
      <c r="AL390" s="93"/>
      <c r="AM390" s="93"/>
      <c r="AN390" s="93"/>
      <c r="AO390" s="93"/>
      <c r="AP390" s="93"/>
      <c r="AQ390" s="93"/>
      <c r="AR390" s="93"/>
      <c r="AS390" s="93"/>
      <c r="AT390" s="93"/>
      <c r="AU390" s="93"/>
      <c r="AV390" s="94" t="s">
        <v>510</v>
      </c>
      <c r="AW390" s="90" t="s">
        <v>1144</v>
      </c>
      <c r="AX390" s="32"/>
      <c r="AY390" s="32"/>
      <c r="AZ390" s="32"/>
      <c r="BA390" s="32"/>
      <c r="BB390" s="32"/>
    </row>
    <row r="391" spans="1:54" x14ac:dyDescent="0.2">
      <c r="A391" s="84" t="s">
        <v>510</v>
      </c>
      <c r="B391" s="85" t="s">
        <v>1145</v>
      </c>
      <c r="C391" s="86" t="s">
        <v>670</v>
      </c>
      <c r="D391" s="87">
        <f t="shared" si="15"/>
        <v>24050</v>
      </c>
      <c r="E391" s="87" t="s">
        <v>1064</v>
      </c>
      <c r="F391" s="95">
        <f t="shared" si="16"/>
        <v>16</v>
      </c>
      <c r="G391" s="88">
        <v>1</v>
      </c>
      <c r="H391" s="89"/>
      <c r="I391" s="88">
        <v>2</v>
      </c>
      <c r="J391" s="89">
        <v>7</v>
      </c>
      <c r="K391" s="88">
        <v>1</v>
      </c>
      <c r="L391" s="89">
        <v>1</v>
      </c>
      <c r="M391" s="88"/>
      <c r="N391" s="89"/>
      <c r="O391" s="88"/>
      <c r="P391" s="89"/>
      <c r="Q391" s="88"/>
      <c r="R391" s="89">
        <v>2</v>
      </c>
      <c r="S391" s="88"/>
      <c r="T391" s="89"/>
      <c r="U391" s="88"/>
      <c r="V391" s="89">
        <f t="shared" si="17"/>
        <v>0</v>
      </c>
      <c r="W391" s="88"/>
      <c r="X391" s="89"/>
      <c r="Y391" s="88"/>
      <c r="Z391" s="89"/>
      <c r="AA391" s="88"/>
      <c r="AB391" s="89"/>
      <c r="AC391" s="88"/>
      <c r="AD391" s="89"/>
      <c r="AE391" s="88"/>
      <c r="AF391" s="89"/>
      <c r="AG391" s="88"/>
      <c r="AH391" s="89"/>
      <c r="AI391" s="88"/>
      <c r="AJ391" s="89"/>
      <c r="AK391" s="88"/>
      <c r="AL391" s="89"/>
      <c r="AM391" s="88"/>
      <c r="AN391" s="89"/>
      <c r="AO391" s="88"/>
      <c r="AP391" s="89"/>
      <c r="AQ391" s="88"/>
      <c r="AR391" s="89"/>
      <c r="AS391" s="88"/>
      <c r="AT391" s="89"/>
      <c r="AU391" s="88">
        <v>2</v>
      </c>
      <c r="AV391" s="84" t="s">
        <v>510</v>
      </c>
      <c r="AW391" s="85" t="s">
        <v>1145</v>
      </c>
      <c r="AX391" s="32"/>
      <c r="AY391" s="32"/>
      <c r="AZ391" s="32"/>
      <c r="BA391" s="32"/>
      <c r="BB391" s="32"/>
    </row>
    <row r="392" spans="1:54" x14ac:dyDescent="0.2">
      <c r="A392" s="94" t="s">
        <v>510</v>
      </c>
      <c r="B392" s="90" t="s">
        <v>1146</v>
      </c>
      <c r="C392" s="91" t="s">
        <v>671</v>
      </c>
      <c r="D392" s="92">
        <f t="shared" si="15"/>
        <v>24050</v>
      </c>
      <c r="E392" s="92" t="s">
        <v>1064</v>
      </c>
      <c r="F392" s="96">
        <f t="shared" si="16"/>
        <v>16</v>
      </c>
      <c r="G392" s="93">
        <v>1</v>
      </c>
      <c r="H392" s="93"/>
      <c r="I392" s="93">
        <v>2</v>
      </c>
      <c r="J392" s="93">
        <v>7</v>
      </c>
      <c r="K392" s="93">
        <v>1</v>
      </c>
      <c r="L392" s="93">
        <v>1</v>
      </c>
      <c r="M392" s="93"/>
      <c r="N392" s="93"/>
      <c r="O392" s="93"/>
      <c r="P392" s="93"/>
      <c r="Q392" s="93"/>
      <c r="R392" s="93">
        <v>2</v>
      </c>
      <c r="S392" s="93"/>
      <c r="T392" s="93"/>
      <c r="U392" s="93"/>
      <c r="V392" s="93">
        <f t="shared" si="17"/>
        <v>0</v>
      </c>
      <c r="W392" s="93"/>
      <c r="X392" s="93"/>
      <c r="Y392" s="93"/>
      <c r="Z392" s="93"/>
      <c r="AA392" s="93"/>
      <c r="AB392" s="93"/>
      <c r="AC392" s="93"/>
      <c r="AD392" s="93"/>
      <c r="AE392" s="93"/>
      <c r="AF392" s="93"/>
      <c r="AG392" s="93"/>
      <c r="AH392" s="93"/>
      <c r="AI392" s="93"/>
      <c r="AJ392" s="93"/>
      <c r="AK392" s="93"/>
      <c r="AL392" s="93"/>
      <c r="AM392" s="93"/>
      <c r="AN392" s="93"/>
      <c r="AO392" s="93"/>
      <c r="AP392" s="93"/>
      <c r="AQ392" s="93"/>
      <c r="AR392" s="93">
        <v>2</v>
      </c>
      <c r="AS392" s="93"/>
      <c r="AT392" s="93"/>
      <c r="AU392" s="93"/>
      <c r="AV392" s="94" t="s">
        <v>510</v>
      </c>
      <c r="AW392" s="90" t="s">
        <v>1146</v>
      </c>
      <c r="AX392" s="32"/>
      <c r="AY392" s="32"/>
      <c r="AZ392" s="32"/>
      <c r="BA392" s="32"/>
      <c r="BB392" s="32"/>
    </row>
    <row r="393" spans="1:54" x14ac:dyDescent="0.2">
      <c r="A393" s="84" t="s">
        <v>510</v>
      </c>
      <c r="B393" s="85" t="s">
        <v>1147</v>
      </c>
      <c r="C393" s="86" t="s">
        <v>672</v>
      </c>
      <c r="D393" s="87">
        <f t="shared" si="15"/>
        <v>25050</v>
      </c>
      <c r="E393" s="87" t="s">
        <v>1064</v>
      </c>
      <c r="F393" s="95">
        <f t="shared" si="16"/>
        <v>16</v>
      </c>
      <c r="G393" s="88">
        <v>1</v>
      </c>
      <c r="H393" s="89"/>
      <c r="I393" s="88">
        <v>2</v>
      </c>
      <c r="J393" s="89">
        <v>7</v>
      </c>
      <c r="K393" s="88">
        <v>1</v>
      </c>
      <c r="L393" s="89">
        <v>1</v>
      </c>
      <c r="M393" s="88"/>
      <c r="N393" s="89"/>
      <c r="O393" s="88"/>
      <c r="P393" s="89"/>
      <c r="Q393" s="88"/>
      <c r="R393" s="89">
        <v>2</v>
      </c>
      <c r="S393" s="88"/>
      <c r="T393" s="89"/>
      <c r="U393" s="88"/>
      <c r="V393" s="89">
        <f t="shared" si="17"/>
        <v>0</v>
      </c>
      <c r="W393" s="88"/>
      <c r="X393" s="89"/>
      <c r="Y393" s="88"/>
      <c r="Z393" s="89"/>
      <c r="AA393" s="88"/>
      <c r="AB393" s="89"/>
      <c r="AC393" s="88"/>
      <c r="AD393" s="89"/>
      <c r="AE393" s="88"/>
      <c r="AF393" s="89"/>
      <c r="AG393" s="88"/>
      <c r="AH393" s="89"/>
      <c r="AI393" s="88"/>
      <c r="AJ393" s="89"/>
      <c r="AK393" s="88"/>
      <c r="AL393" s="89"/>
      <c r="AM393" s="88">
        <v>2</v>
      </c>
      <c r="AN393" s="89"/>
      <c r="AO393" s="88"/>
      <c r="AP393" s="89"/>
      <c r="AQ393" s="88"/>
      <c r="AR393" s="89"/>
      <c r="AS393" s="88"/>
      <c r="AT393" s="89"/>
      <c r="AU393" s="88"/>
      <c r="AV393" s="84" t="s">
        <v>510</v>
      </c>
      <c r="AW393" s="85" t="s">
        <v>1147</v>
      </c>
      <c r="AX393" s="32"/>
      <c r="AY393" s="32"/>
      <c r="AZ393" s="32"/>
      <c r="BA393" s="32"/>
      <c r="BB393" s="32"/>
    </row>
    <row r="394" spans="1:54" x14ac:dyDescent="0.2">
      <c r="A394" s="94" t="s">
        <v>510</v>
      </c>
      <c r="B394" s="90" t="s">
        <v>1148</v>
      </c>
      <c r="C394" s="91" t="s">
        <v>372</v>
      </c>
      <c r="D394" s="92">
        <f t="shared" si="15"/>
        <v>25450</v>
      </c>
      <c r="E394" s="92" t="s">
        <v>1064</v>
      </c>
      <c r="F394" s="96">
        <f t="shared" si="16"/>
        <v>16</v>
      </c>
      <c r="G394" s="93">
        <v>1</v>
      </c>
      <c r="H394" s="93"/>
      <c r="I394" s="93">
        <v>2</v>
      </c>
      <c r="J394" s="93">
        <v>7</v>
      </c>
      <c r="K394" s="93">
        <v>1</v>
      </c>
      <c r="L394" s="93">
        <v>1</v>
      </c>
      <c r="M394" s="93"/>
      <c r="N394" s="93"/>
      <c r="O394" s="93"/>
      <c r="P394" s="93"/>
      <c r="Q394" s="93"/>
      <c r="R394" s="93">
        <v>2</v>
      </c>
      <c r="S394" s="93"/>
      <c r="T394" s="93"/>
      <c r="U394" s="93"/>
      <c r="V394" s="93">
        <f t="shared" si="17"/>
        <v>0</v>
      </c>
      <c r="W394" s="93"/>
      <c r="X394" s="93"/>
      <c r="Y394" s="93"/>
      <c r="Z394" s="93"/>
      <c r="AA394" s="93"/>
      <c r="AB394" s="93"/>
      <c r="AC394" s="93"/>
      <c r="AD394" s="93"/>
      <c r="AE394" s="93"/>
      <c r="AF394" s="93"/>
      <c r="AG394" s="93"/>
      <c r="AH394" s="93"/>
      <c r="AI394" s="93"/>
      <c r="AJ394" s="93">
        <v>2</v>
      </c>
      <c r="AK394" s="93"/>
      <c r="AL394" s="93"/>
      <c r="AM394" s="93"/>
      <c r="AN394" s="93"/>
      <c r="AO394" s="93"/>
      <c r="AP394" s="93"/>
      <c r="AQ394" s="93"/>
      <c r="AR394" s="93"/>
      <c r="AS394" s="93"/>
      <c r="AT394" s="93"/>
      <c r="AU394" s="93"/>
      <c r="AV394" s="94" t="s">
        <v>510</v>
      </c>
      <c r="AW394" s="90" t="s">
        <v>1148</v>
      </c>
      <c r="AX394" s="32"/>
      <c r="AY394" s="32"/>
      <c r="AZ394" s="32"/>
      <c r="BA394" s="32"/>
      <c r="BB394" s="32"/>
    </row>
    <row r="395" spans="1:54" x14ac:dyDescent="0.2">
      <c r="A395" s="84" t="s">
        <v>510</v>
      </c>
      <c r="B395" s="85" t="s">
        <v>1149</v>
      </c>
      <c r="C395" s="86" t="s">
        <v>373</v>
      </c>
      <c r="D395" s="87">
        <f t="shared" si="15"/>
        <v>22058</v>
      </c>
      <c r="E395" s="87" t="s">
        <v>1064</v>
      </c>
      <c r="F395" s="95">
        <f t="shared" si="16"/>
        <v>20</v>
      </c>
      <c r="G395" s="88">
        <v>1</v>
      </c>
      <c r="H395" s="89"/>
      <c r="I395" s="88">
        <v>1</v>
      </c>
      <c r="J395" s="89">
        <v>8</v>
      </c>
      <c r="K395" s="88">
        <v>1</v>
      </c>
      <c r="L395" s="89">
        <v>1</v>
      </c>
      <c r="M395" s="88"/>
      <c r="N395" s="89"/>
      <c r="O395" s="88"/>
      <c r="P395" s="89"/>
      <c r="Q395" s="88"/>
      <c r="R395" s="89">
        <v>2</v>
      </c>
      <c r="S395" s="88"/>
      <c r="T395" s="89"/>
      <c r="U395" s="88">
        <v>4</v>
      </c>
      <c r="V395" s="89">
        <f t="shared" si="17"/>
        <v>2</v>
      </c>
      <c r="W395" s="88"/>
      <c r="X395" s="89"/>
      <c r="Y395" s="88"/>
      <c r="Z395" s="89"/>
      <c r="AA395" s="88"/>
      <c r="AB395" s="89"/>
      <c r="AC395" s="88"/>
      <c r="AD395" s="89"/>
      <c r="AE395" s="88"/>
      <c r="AF395" s="89"/>
      <c r="AG395" s="88"/>
      <c r="AH395" s="89"/>
      <c r="AI395" s="88"/>
      <c r="AJ395" s="89"/>
      <c r="AK395" s="88"/>
      <c r="AL395" s="89"/>
      <c r="AM395" s="88"/>
      <c r="AN395" s="89"/>
      <c r="AO395" s="88"/>
      <c r="AP395" s="89"/>
      <c r="AQ395" s="88"/>
      <c r="AR395" s="89"/>
      <c r="AS395" s="88"/>
      <c r="AT395" s="89"/>
      <c r="AU395" s="88"/>
      <c r="AV395" s="84" t="s">
        <v>510</v>
      </c>
      <c r="AW395" s="85" t="s">
        <v>1149</v>
      </c>
      <c r="AX395" s="32"/>
      <c r="AY395" s="32"/>
      <c r="AZ395" s="32"/>
      <c r="BA395" s="32"/>
      <c r="BB395" s="32"/>
    </row>
    <row r="396" spans="1:54" x14ac:dyDescent="0.2">
      <c r="A396" s="94" t="s">
        <v>510</v>
      </c>
      <c r="B396" s="90" t="s">
        <v>1150</v>
      </c>
      <c r="C396" s="91" t="s">
        <v>374</v>
      </c>
      <c r="D396" s="92">
        <f t="shared" si="15"/>
        <v>22938</v>
      </c>
      <c r="E396" s="92" t="s">
        <v>1064</v>
      </c>
      <c r="F396" s="96">
        <f t="shared" si="16"/>
        <v>22</v>
      </c>
      <c r="G396" s="93">
        <v>1</v>
      </c>
      <c r="H396" s="93"/>
      <c r="I396" s="93">
        <v>1</v>
      </c>
      <c r="J396" s="93">
        <v>8</v>
      </c>
      <c r="K396" s="93">
        <v>1</v>
      </c>
      <c r="L396" s="93">
        <v>1</v>
      </c>
      <c r="M396" s="93"/>
      <c r="N396" s="93"/>
      <c r="O396" s="93"/>
      <c r="P396" s="93"/>
      <c r="Q396" s="93"/>
      <c r="R396" s="93">
        <v>2</v>
      </c>
      <c r="S396" s="93"/>
      <c r="T396" s="93"/>
      <c r="U396" s="93">
        <v>4</v>
      </c>
      <c r="V396" s="93">
        <f t="shared" si="17"/>
        <v>2</v>
      </c>
      <c r="W396" s="93"/>
      <c r="X396" s="93"/>
      <c r="Y396" s="93"/>
      <c r="Z396" s="93"/>
      <c r="AA396" s="93"/>
      <c r="AB396" s="93"/>
      <c r="AC396" s="93"/>
      <c r="AD396" s="93"/>
      <c r="AE396" s="93">
        <v>2</v>
      </c>
      <c r="AF396" s="93"/>
      <c r="AG396" s="93"/>
      <c r="AH396" s="93"/>
      <c r="AI396" s="93"/>
      <c r="AJ396" s="93"/>
      <c r="AK396" s="93"/>
      <c r="AL396" s="93"/>
      <c r="AM396" s="93"/>
      <c r="AN396" s="93"/>
      <c r="AO396" s="93"/>
      <c r="AP396" s="93"/>
      <c r="AQ396" s="93"/>
      <c r="AR396" s="93"/>
      <c r="AS396" s="93"/>
      <c r="AT396" s="93"/>
      <c r="AU396" s="93"/>
      <c r="AV396" s="94" t="s">
        <v>510</v>
      </c>
      <c r="AW396" s="90" t="s">
        <v>1150</v>
      </c>
      <c r="AX396" s="32"/>
      <c r="AY396" s="32"/>
      <c r="AZ396" s="32"/>
      <c r="BA396" s="32"/>
      <c r="BB396" s="32"/>
    </row>
    <row r="397" spans="1:54" x14ac:dyDescent="0.2">
      <c r="A397" s="84" t="s">
        <v>510</v>
      </c>
      <c r="B397" s="85" t="s">
        <v>1151</v>
      </c>
      <c r="C397" s="86" t="s">
        <v>375</v>
      </c>
      <c r="D397" s="87">
        <f t="shared" si="15"/>
        <v>22938</v>
      </c>
      <c r="E397" s="87" t="s">
        <v>1064</v>
      </c>
      <c r="F397" s="95">
        <f t="shared" si="16"/>
        <v>22</v>
      </c>
      <c r="G397" s="88">
        <v>1</v>
      </c>
      <c r="H397" s="89"/>
      <c r="I397" s="88">
        <v>1</v>
      </c>
      <c r="J397" s="89">
        <v>8</v>
      </c>
      <c r="K397" s="88">
        <v>1</v>
      </c>
      <c r="L397" s="89">
        <v>1</v>
      </c>
      <c r="M397" s="88"/>
      <c r="N397" s="89"/>
      <c r="O397" s="88"/>
      <c r="P397" s="89"/>
      <c r="Q397" s="88"/>
      <c r="R397" s="89">
        <v>2</v>
      </c>
      <c r="S397" s="88"/>
      <c r="T397" s="89"/>
      <c r="U397" s="88">
        <v>4</v>
      </c>
      <c r="V397" s="89">
        <f t="shared" si="17"/>
        <v>2</v>
      </c>
      <c r="W397" s="88"/>
      <c r="X397" s="89"/>
      <c r="Y397" s="88"/>
      <c r="Z397" s="89"/>
      <c r="AA397" s="88"/>
      <c r="AB397" s="89">
        <v>2</v>
      </c>
      <c r="AC397" s="88"/>
      <c r="AD397" s="89"/>
      <c r="AE397" s="88"/>
      <c r="AF397" s="89"/>
      <c r="AG397" s="88"/>
      <c r="AH397" s="89"/>
      <c r="AI397" s="88"/>
      <c r="AJ397" s="89"/>
      <c r="AK397" s="88"/>
      <c r="AL397" s="89"/>
      <c r="AM397" s="88"/>
      <c r="AN397" s="89"/>
      <c r="AO397" s="88"/>
      <c r="AP397" s="89"/>
      <c r="AQ397" s="88"/>
      <c r="AR397" s="89"/>
      <c r="AS397" s="88"/>
      <c r="AT397" s="89"/>
      <c r="AU397" s="88"/>
      <c r="AV397" s="84" t="s">
        <v>510</v>
      </c>
      <c r="AW397" s="85" t="s">
        <v>1151</v>
      </c>
      <c r="AX397" s="32"/>
      <c r="AY397" s="32"/>
      <c r="AZ397" s="32"/>
      <c r="BA397" s="32"/>
      <c r="BB397" s="32"/>
    </row>
    <row r="398" spans="1:54" x14ac:dyDescent="0.2">
      <c r="A398" s="94" t="s">
        <v>510</v>
      </c>
      <c r="B398" s="90" t="s">
        <v>1152</v>
      </c>
      <c r="C398" s="91" t="s">
        <v>376</v>
      </c>
      <c r="D398" s="92">
        <f t="shared" si="15"/>
        <v>24250</v>
      </c>
      <c r="E398" s="92" t="s">
        <v>1064</v>
      </c>
      <c r="F398" s="96">
        <f t="shared" si="16"/>
        <v>16</v>
      </c>
      <c r="G398" s="93">
        <v>1</v>
      </c>
      <c r="H398" s="93"/>
      <c r="I398" s="93">
        <v>1</v>
      </c>
      <c r="J398" s="93">
        <v>8</v>
      </c>
      <c r="K398" s="93">
        <v>1</v>
      </c>
      <c r="L398" s="93">
        <v>1</v>
      </c>
      <c r="M398" s="93"/>
      <c r="N398" s="93"/>
      <c r="O398" s="93"/>
      <c r="P398" s="93"/>
      <c r="Q398" s="93"/>
      <c r="R398" s="93">
        <v>2</v>
      </c>
      <c r="S398" s="93"/>
      <c r="T398" s="93"/>
      <c r="U398" s="93"/>
      <c r="V398" s="93">
        <f t="shared" si="17"/>
        <v>0</v>
      </c>
      <c r="W398" s="93"/>
      <c r="X398" s="93"/>
      <c r="Y398" s="93"/>
      <c r="Z398" s="93"/>
      <c r="AA398" s="93"/>
      <c r="AB398" s="93"/>
      <c r="AC398" s="93"/>
      <c r="AD398" s="93"/>
      <c r="AE398" s="93"/>
      <c r="AF398" s="93"/>
      <c r="AG398" s="93"/>
      <c r="AH398" s="93"/>
      <c r="AI398" s="93"/>
      <c r="AJ398" s="93"/>
      <c r="AK398" s="93"/>
      <c r="AL398" s="93"/>
      <c r="AM398" s="93"/>
      <c r="AN398" s="93"/>
      <c r="AO398" s="93"/>
      <c r="AP398" s="93"/>
      <c r="AQ398" s="93"/>
      <c r="AR398" s="93"/>
      <c r="AS398" s="93"/>
      <c r="AT398" s="93"/>
      <c r="AU398" s="93">
        <v>2</v>
      </c>
      <c r="AV398" s="94" t="s">
        <v>510</v>
      </c>
      <c r="AW398" s="90" t="s">
        <v>1152</v>
      </c>
      <c r="AX398" s="32"/>
      <c r="AY398" s="32"/>
      <c r="AZ398" s="32"/>
      <c r="BA398" s="32"/>
      <c r="BB398" s="32"/>
    </row>
    <row r="399" spans="1:54" x14ac:dyDescent="0.2">
      <c r="A399" s="84" t="s">
        <v>510</v>
      </c>
      <c r="B399" s="85" t="s">
        <v>1153</v>
      </c>
      <c r="C399" s="86" t="s">
        <v>377</v>
      </c>
      <c r="D399" s="87">
        <f t="shared" si="15"/>
        <v>24250</v>
      </c>
      <c r="E399" s="87" t="s">
        <v>1064</v>
      </c>
      <c r="F399" s="95">
        <f t="shared" si="16"/>
        <v>16</v>
      </c>
      <c r="G399" s="88">
        <v>1</v>
      </c>
      <c r="H399" s="89"/>
      <c r="I399" s="88">
        <v>1</v>
      </c>
      <c r="J399" s="89">
        <v>8</v>
      </c>
      <c r="K399" s="88">
        <v>1</v>
      </c>
      <c r="L399" s="89">
        <v>1</v>
      </c>
      <c r="M399" s="88"/>
      <c r="N399" s="89"/>
      <c r="O399" s="88"/>
      <c r="P399" s="89"/>
      <c r="Q399" s="88"/>
      <c r="R399" s="89">
        <v>2</v>
      </c>
      <c r="S399" s="88"/>
      <c r="T399" s="89"/>
      <c r="U399" s="88"/>
      <c r="V399" s="89">
        <f t="shared" si="17"/>
        <v>0</v>
      </c>
      <c r="W399" s="88"/>
      <c r="X399" s="89"/>
      <c r="Y399" s="88"/>
      <c r="Z399" s="89"/>
      <c r="AA399" s="88"/>
      <c r="AB399" s="89"/>
      <c r="AC399" s="88"/>
      <c r="AD399" s="89"/>
      <c r="AE399" s="88"/>
      <c r="AF399" s="89"/>
      <c r="AG399" s="88"/>
      <c r="AH399" s="89"/>
      <c r="AI399" s="88"/>
      <c r="AJ399" s="89"/>
      <c r="AK399" s="88"/>
      <c r="AL399" s="89"/>
      <c r="AM399" s="88"/>
      <c r="AN399" s="89"/>
      <c r="AO399" s="88"/>
      <c r="AP399" s="89"/>
      <c r="AQ399" s="88"/>
      <c r="AR399" s="89">
        <v>2</v>
      </c>
      <c r="AS399" s="88"/>
      <c r="AT399" s="89"/>
      <c r="AU399" s="88"/>
      <c r="AV399" s="84" t="s">
        <v>510</v>
      </c>
      <c r="AW399" s="85" t="s">
        <v>1153</v>
      </c>
      <c r="AX399" s="32"/>
      <c r="AY399" s="32"/>
      <c r="AZ399" s="32"/>
      <c r="BA399" s="32"/>
      <c r="BB399" s="32"/>
    </row>
    <row r="400" spans="1:54" x14ac:dyDescent="0.2">
      <c r="A400" s="94" t="s">
        <v>510</v>
      </c>
      <c r="B400" s="90" t="s">
        <v>1154</v>
      </c>
      <c r="C400" s="91" t="s">
        <v>378</v>
      </c>
      <c r="D400" s="92">
        <f t="shared" si="15"/>
        <v>25250</v>
      </c>
      <c r="E400" s="92" t="s">
        <v>1064</v>
      </c>
      <c r="F400" s="96">
        <f t="shared" si="16"/>
        <v>16</v>
      </c>
      <c r="G400" s="93">
        <v>1</v>
      </c>
      <c r="H400" s="93"/>
      <c r="I400" s="93">
        <v>1</v>
      </c>
      <c r="J400" s="93">
        <v>8</v>
      </c>
      <c r="K400" s="93">
        <v>1</v>
      </c>
      <c r="L400" s="93">
        <v>1</v>
      </c>
      <c r="M400" s="93"/>
      <c r="N400" s="93"/>
      <c r="O400" s="93"/>
      <c r="P400" s="93"/>
      <c r="Q400" s="93"/>
      <c r="R400" s="93">
        <v>2</v>
      </c>
      <c r="S400" s="93"/>
      <c r="T400" s="93"/>
      <c r="U400" s="93"/>
      <c r="V400" s="93">
        <f t="shared" si="17"/>
        <v>0</v>
      </c>
      <c r="W400" s="93"/>
      <c r="X400" s="93"/>
      <c r="Y400" s="93"/>
      <c r="Z400" s="93"/>
      <c r="AA400" s="93"/>
      <c r="AB400" s="93"/>
      <c r="AC400" s="93"/>
      <c r="AD400" s="93"/>
      <c r="AE400" s="93"/>
      <c r="AF400" s="93"/>
      <c r="AG400" s="93"/>
      <c r="AH400" s="93"/>
      <c r="AI400" s="93"/>
      <c r="AJ400" s="93"/>
      <c r="AK400" s="93"/>
      <c r="AL400" s="93"/>
      <c r="AM400" s="93">
        <v>2</v>
      </c>
      <c r="AN400" s="93"/>
      <c r="AO400" s="93"/>
      <c r="AP400" s="93"/>
      <c r="AQ400" s="93"/>
      <c r="AR400" s="93"/>
      <c r="AS400" s="93"/>
      <c r="AT400" s="93"/>
      <c r="AU400" s="93"/>
      <c r="AV400" s="94" t="s">
        <v>510</v>
      </c>
      <c r="AW400" s="90" t="s">
        <v>1154</v>
      </c>
      <c r="AX400" s="32"/>
      <c r="AY400" s="32"/>
      <c r="AZ400" s="32"/>
      <c r="BA400" s="32"/>
      <c r="BB400" s="32"/>
    </row>
    <row r="401" spans="1:54" x14ac:dyDescent="0.2">
      <c r="A401" s="84" t="s">
        <v>510</v>
      </c>
      <c r="B401" s="85" t="s">
        <v>1155</v>
      </c>
      <c r="C401" s="86" t="s">
        <v>379</v>
      </c>
      <c r="D401" s="87">
        <f t="shared" si="15"/>
        <v>25650</v>
      </c>
      <c r="E401" s="87" t="s">
        <v>1064</v>
      </c>
      <c r="F401" s="95">
        <f t="shared" si="16"/>
        <v>16</v>
      </c>
      <c r="G401" s="88">
        <v>1</v>
      </c>
      <c r="H401" s="89"/>
      <c r="I401" s="88">
        <v>1</v>
      </c>
      <c r="J401" s="89">
        <v>8</v>
      </c>
      <c r="K401" s="88">
        <v>1</v>
      </c>
      <c r="L401" s="89">
        <v>1</v>
      </c>
      <c r="M401" s="88"/>
      <c r="N401" s="89"/>
      <c r="O401" s="88"/>
      <c r="P401" s="89"/>
      <c r="Q401" s="88"/>
      <c r="R401" s="89">
        <v>2</v>
      </c>
      <c r="S401" s="88"/>
      <c r="T401" s="89"/>
      <c r="U401" s="88"/>
      <c r="V401" s="89">
        <f t="shared" si="17"/>
        <v>0</v>
      </c>
      <c r="W401" s="88"/>
      <c r="X401" s="89"/>
      <c r="Y401" s="88"/>
      <c r="Z401" s="89"/>
      <c r="AA401" s="88"/>
      <c r="AB401" s="89"/>
      <c r="AC401" s="88"/>
      <c r="AD401" s="89"/>
      <c r="AE401" s="88"/>
      <c r="AF401" s="89"/>
      <c r="AG401" s="88"/>
      <c r="AH401" s="89"/>
      <c r="AI401" s="88"/>
      <c r="AJ401" s="89">
        <v>2</v>
      </c>
      <c r="AK401" s="88"/>
      <c r="AL401" s="89"/>
      <c r="AM401" s="88"/>
      <c r="AN401" s="89"/>
      <c r="AO401" s="88"/>
      <c r="AP401" s="89"/>
      <c r="AQ401" s="88"/>
      <c r="AR401" s="89"/>
      <c r="AS401" s="88"/>
      <c r="AT401" s="89"/>
      <c r="AU401" s="88"/>
      <c r="AV401" s="84" t="s">
        <v>510</v>
      </c>
      <c r="AW401" s="85" t="s">
        <v>1155</v>
      </c>
      <c r="AX401" s="32"/>
      <c r="AY401" s="32"/>
      <c r="AZ401" s="32"/>
      <c r="BA401" s="32"/>
      <c r="BB401" s="32"/>
    </row>
    <row r="402" spans="1:54" x14ac:dyDescent="0.2">
      <c r="A402" s="94" t="s">
        <v>510</v>
      </c>
      <c r="B402" s="90" t="s">
        <v>1156</v>
      </c>
      <c r="C402" s="91" t="s">
        <v>1407</v>
      </c>
      <c r="D402" s="92">
        <f t="shared" si="15"/>
        <v>22258</v>
      </c>
      <c r="E402" s="92" t="s">
        <v>1064</v>
      </c>
      <c r="F402" s="96">
        <f t="shared" si="16"/>
        <v>20</v>
      </c>
      <c r="G402" s="93">
        <v>1</v>
      </c>
      <c r="H402" s="93"/>
      <c r="I402" s="93"/>
      <c r="J402" s="93">
        <v>9</v>
      </c>
      <c r="K402" s="93">
        <v>1</v>
      </c>
      <c r="L402" s="93">
        <v>1</v>
      </c>
      <c r="M402" s="93"/>
      <c r="N402" s="93"/>
      <c r="O402" s="93"/>
      <c r="P402" s="93"/>
      <c r="Q402" s="93"/>
      <c r="R402" s="93">
        <v>2</v>
      </c>
      <c r="S402" s="93"/>
      <c r="T402" s="93"/>
      <c r="U402" s="93">
        <v>4</v>
      </c>
      <c r="V402" s="93">
        <f t="shared" si="17"/>
        <v>2</v>
      </c>
      <c r="W402" s="93"/>
      <c r="X402" s="93"/>
      <c r="Y402" s="93"/>
      <c r="Z402" s="93"/>
      <c r="AA402" s="93"/>
      <c r="AB402" s="93"/>
      <c r="AC402" s="93"/>
      <c r="AD402" s="93"/>
      <c r="AE402" s="93"/>
      <c r="AF402" s="93"/>
      <c r="AG402" s="93"/>
      <c r="AH402" s="93"/>
      <c r="AI402" s="93"/>
      <c r="AJ402" s="93"/>
      <c r="AK402" s="93"/>
      <c r="AL402" s="93"/>
      <c r="AM402" s="93"/>
      <c r="AN402" s="93"/>
      <c r="AO402" s="93"/>
      <c r="AP402" s="93"/>
      <c r="AQ402" s="93"/>
      <c r="AR402" s="93"/>
      <c r="AS402" s="93"/>
      <c r="AT402" s="93"/>
      <c r="AU402" s="93"/>
      <c r="AV402" s="94" t="s">
        <v>510</v>
      </c>
      <c r="AW402" s="90" t="s">
        <v>1156</v>
      </c>
      <c r="AX402" s="32"/>
      <c r="AY402" s="32"/>
      <c r="AZ402" s="32"/>
      <c r="BA402" s="32"/>
      <c r="BB402" s="32"/>
    </row>
    <row r="403" spans="1:54" x14ac:dyDescent="0.2">
      <c r="A403" s="84" t="s">
        <v>510</v>
      </c>
      <c r="B403" s="85" t="s">
        <v>1157</v>
      </c>
      <c r="C403" s="86" t="s">
        <v>1408</v>
      </c>
      <c r="D403" s="87">
        <f t="shared" si="15"/>
        <v>23138</v>
      </c>
      <c r="E403" s="87" t="s">
        <v>1064</v>
      </c>
      <c r="F403" s="95">
        <f t="shared" si="16"/>
        <v>22</v>
      </c>
      <c r="G403" s="88">
        <v>1</v>
      </c>
      <c r="H403" s="89"/>
      <c r="I403" s="88"/>
      <c r="J403" s="89">
        <v>9</v>
      </c>
      <c r="K403" s="88">
        <v>1</v>
      </c>
      <c r="L403" s="89">
        <v>1</v>
      </c>
      <c r="M403" s="88"/>
      <c r="N403" s="89"/>
      <c r="O403" s="88"/>
      <c r="P403" s="89"/>
      <c r="Q403" s="88"/>
      <c r="R403" s="89">
        <v>2</v>
      </c>
      <c r="S403" s="88"/>
      <c r="T403" s="89"/>
      <c r="U403" s="88">
        <v>4</v>
      </c>
      <c r="V403" s="89">
        <f t="shared" si="17"/>
        <v>2</v>
      </c>
      <c r="W403" s="88"/>
      <c r="X403" s="89"/>
      <c r="Y403" s="88"/>
      <c r="Z403" s="89"/>
      <c r="AA403" s="88"/>
      <c r="AB403" s="89"/>
      <c r="AC403" s="88"/>
      <c r="AD403" s="89"/>
      <c r="AE403" s="88">
        <v>2</v>
      </c>
      <c r="AF403" s="89"/>
      <c r="AG403" s="88"/>
      <c r="AH403" s="89"/>
      <c r="AI403" s="88"/>
      <c r="AJ403" s="89"/>
      <c r="AK403" s="88"/>
      <c r="AL403" s="89"/>
      <c r="AM403" s="88"/>
      <c r="AN403" s="89"/>
      <c r="AO403" s="88"/>
      <c r="AP403" s="89"/>
      <c r="AQ403" s="88"/>
      <c r="AR403" s="89"/>
      <c r="AS403" s="88"/>
      <c r="AT403" s="89"/>
      <c r="AU403" s="88"/>
      <c r="AV403" s="84" t="s">
        <v>510</v>
      </c>
      <c r="AW403" s="85" t="s">
        <v>1157</v>
      </c>
      <c r="AX403" s="32"/>
      <c r="AY403" s="32"/>
      <c r="AZ403" s="32"/>
      <c r="BA403" s="32"/>
      <c r="BB403" s="32"/>
    </row>
    <row r="404" spans="1:54" x14ac:dyDescent="0.2">
      <c r="A404" s="94" t="s">
        <v>510</v>
      </c>
      <c r="B404" s="90" t="s">
        <v>1158</v>
      </c>
      <c r="C404" s="91" t="s">
        <v>1409</v>
      </c>
      <c r="D404" s="92">
        <f t="shared" si="15"/>
        <v>23138</v>
      </c>
      <c r="E404" s="92" t="s">
        <v>1064</v>
      </c>
      <c r="F404" s="96">
        <f t="shared" si="16"/>
        <v>22</v>
      </c>
      <c r="G404" s="93">
        <v>1</v>
      </c>
      <c r="H404" s="93"/>
      <c r="I404" s="93"/>
      <c r="J404" s="93">
        <v>9</v>
      </c>
      <c r="K404" s="93">
        <v>1</v>
      </c>
      <c r="L404" s="93">
        <v>1</v>
      </c>
      <c r="M404" s="93"/>
      <c r="N404" s="93"/>
      <c r="O404" s="93"/>
      <c r="P404" s="93"/>
      <c r="Q404" s="93"/>
      <c r="R404" s="93">
        <v>2</v>
      </c>
      <c r="S404" s="93"/>
      <c r="T404" s="93"/>
      <c r="U404" s="93">
        <v>4</v>
      </c>
      <c r="V404" s="93">
        <f t="shared" si="17"/>
        <v>2</v>
      </c>
      <c r="W404" s="93"/>
      <c r="X404" s="93"/>
      <c r="Y404" s="93"/>
      <c r="Z404" s="93"/>
      <c r="AA404" s="93"/>
      <c r="AB404" s="93">
        <v>2</v>
      </c>
      <c r="AC404" s="93"/>
      <c r="AD404" s="93"/>
      <c r="AE404" s="93"/>
      <c r="AF404" s="93"/>
      <c r="AG404" s="93"/>
      <c r="AH404" s="93"/>
      <c r="AI404" s="93"/>
      <c r="AJ404" s="93"/>
      <c r="AK404" s="93"/>
      <c r="AL404" s="93"/>
      <c r="AM404" s="93"/>
      <c r="AN404" s="93"/>
      <c r="AO404" s="93"/>
      <c r="AP404" s="93"/>
      <c r="AQ404" s="93"/>
      <c r="AR404" s="93"/>
      <c r="AS404" s="93"/>
      <c r="AT404" s="93"/>
      <c r="AU404" s="93"/>
      <c r="AV404" s="94" t="s">
        <v>510</v>
      </c>
      <c r="AW404" s="90" t="s">
        <v>1158</v>
      </c>
      <c r="AX404" s="32"/>
      <c r="AY404" s="32"/>
      <c r="AZ404" s="32"/>
      <c r="BA404" s="32"/>
      <c r="BB404" s="32"/>
    </row>
    <row r="405" spans="1:54" x14ac:dyDescent="0.2">
      <c r="A405" s="84" t="s">
        <v>510</v>
      </c>
      <c r="B405" s="85" t="s">
        <v>1159</v>
      </c>
      <c r="C405" s="86" t="s">
        <v>1410</v>
      </c>
      <c r="D405" s="87">
        <f t="shared" ref="D405:D436" si="18">G405*G$4+H405*H$4+I405*I$4+J405*J$4+K405*K$4+L405*L$4+N405*N$4+O405*O$4+P405*P$4+Q405*Q$4+R405*R$4+S405*S$4+T405*T$4+U405*U$4+V405*V$4+W405*W$4+X405*X$4+Y405*Y$4+Z405*Z$4+AA405*AA$4+AB405*AB$4+AC405*AC$4+AD405*AD$4+AE405*AE$4+AF405*AF$4+AG405*AG$4+AH405*AH$4+AI405*AI$4+AJ405*AJ$4+AK405*AK$4+AL405*AL$4+AM405*AM$4+AN405*AN$4+AO405*AO$4+AP405*AP$4+AQ405*AQ$4+AR405*AR$4+AS405*AS$4+AT405*AT$4+AU405*AU$4</f>
        <v>24450</v>
      </c>
      <c r="E405" s="87" t="s">
        <v>1064</v>
      </c>
      <c r="F405" s="95">
        <f t="shared" ref="F405:F436" si="19">SUM(G405:AU405)</f>
        <v>16</v>
      </c>
      <c r="G405" s="88">
        <v>1</v>
      </c>
      <c r="H405" s="89"/>
      <c r="I405" s="88"/>
      <c r="J405" s="89">
        <v>9</v>
      </c>
      <c r="K405" s="88">
        <v>1</v>
      </c>
      <c r="L405" s="89">
        <v>1</v>
      </c>
      <c r="M405" s="88"/>
      <c r="N405" s="89"/>
      <c r="O405" s="88"/>
      <c r="P405" s="89"/>
      <c r="Q405" s="88"/>
      <c r="R405" s="89">
        <v>2</v>
      </c>
      <c r="S405" s="88"/>
      <c r="T405" s="89"/>
      <c r="U405" s="88"/>
      <c r="V405" s="89">
        <f t="shared" si="17"/>
        <v>0</v>
      </c>
      <c r="W405" s="88"/>
      <c r="X405" s="89"/>
      <c r="Y405" s="88"/>
      <c r="Z405" s="89"/>
      <c r="AA405" s="88"/>
      <c r="AB405" s="89"/>
      <c r="AC405" s="88"/>
      <c r="AD405" s="89"/>
      <c r="AE405" s="88"/>
      <c r="AF405" s="89"/>
      <c r="AG405" s="88"/>
      <c r="AH405" s="89"/>
      <c r="AI405" s="88"/>
      <c r="AJ405" s="89"/>
      <c r="AK405" s="88"/>
      <c r="AL405" s="89"/>
      <c r="AM405" s="88"/>
      <c r="AN405" s="89"/>
      <c r="AO405" s="88"/>
      <c r="AP405" s="89"/>
      <c r="AQ405" s="88"/>
      <c r="AR405" s="89"/>
      <c r="AS405" s="88"/>
      <c r="AT405" s="89"/>
      <c r="AU405" s="88">
        <v>2</v>
      </c>
      <c r="AV405" s="84" t="s">
        <v>510</v>
      </c>
      <c r="AW405" s="85" t="s">
        <v>1159</v>
      </c>
      <c r="AX405" s="32"/>
      <c r="AY405" s="32"/>
      <c r="AZ405" s="32"/>
      <c r="BA405" s="32"/>
      <c r="BB405" s="32"/>
    </row>
    <row r="406" spans="1:54" x14ac:dyDescent="0.2">
      <c r="A406" s="94" t="s">
        <v>510</v>
      </c>
      <c r="B406" s="90" t="s">
        <v>1160</v>
      </c>
      <c r="C406" s="91" t="s">
        <v>1411</v>
      </c>
      <c r="D406" s="92">
        <f t="shared" si="18"/>
        <v>24450</v>
      </c>
      <c r="E406" s="92" t="s">
        <v>1064</v>
      </c>
      <c r="F406" s="96">
        <f t="shared" si="19"/>
        <v>16</v>
      </c>
      <c r="G406" s="93">
        <v>1</v>
      </c>
      <c r="H406" s="93"/>
      <c r="I406" s="93"/>
      <c r="J406" s="93">
        <v>9</v>
      </c>
      <c r="K406" s="93">
        <v>1</v>
      </c>
      <c r="L406" s="93">
        <v>1</v>
      </c>
      <c r="M406" s="93"/>
      <c r="N406" s="93"/>
      <c r="O406" s="93"/>
      <c r="P406" s="93"/>
      <c r="Q406" s="93"/>
      <c r="R406" s="93">
        <v>2</v>
      </c>
      <c r="S406" s="93"/>
      <c r="T406" s="93"/>
      <c r="U406" s="93"/>
      <c r="V406" s="93">
        <f t="shared" si="17"/>
        <v>0</v>
      </c>
      <c r="W406" s="93"/>
      <c r="X406" s="93"/>
      <c r="Y406" s="93"/>
      <c r="Z406" s="93"/>
      <c r="AA406" s="93"/>
      <c r="AB406" s="93"/>
      <c r="AC406" s="93"/>
      <c r="AD406" s="93"/>
      <c r="AE406" s="93"/>
      <c r="AF406" s="93"/>
      <c r="AG406" s="93"/>
      <c r="AH406" s="93"/>
      <c r="AI406" s="93"/>
      <c r="AJ406" s="93"/>
      <c r="AK406" s="93"/>
      <c r="AL406" s="93"/>
      <c r="AM406" s="93"/>
      <c r="AN406" s="93"/>
      <c r="AO406" s="93"/>
      <c r="AP406" s="93"/>
      <c r="AQ406" s="93"/>
      <c r="AR406" s="93">
        <v>2</v>
      </c>
      <c r="AS406" s="93"/>
      <c r="AT406" s="93"/>
      <c r="AU406" s="93"/>
      <c r="AV406" s="94" t="s">
        <v>510</v>
      </c>
      <c r="AW406" s="90" t="s">
        <v>1160</v>
      </c>
      <c r="AX406" s="32"/>
      <c r="AY406" s="32"/>
      <c r="AZ406" s="32"/>
      <c r="BA406" s="32"/>
      <c r="BB406" s="32"/>
    </row>
    <row r="407" spans="1:54" x14ac:dyDescent="0.2">
      <c r="A407" s="84" t="s">
        <v>510</v>
      </c>
      <c r="B407" s="85" t="s">
        <v>1161</v>
      </c>
      <c r="C407" s="86" t="s">
        <v>134</v>
      </c>
      <c r="D407" s="87">
        <f t="shared" si="18"/>
        <v>25450</v>
      </c>
      <c r="E407" s="87" t="s">
        <v>1064</v>
      </c>
      <c r="F407" s="95">
        <f t="shared" si="19"/>
        <v>16</v>
      </c>
      <c r="G407" s="88">
        <v>1</v>
      </c>
      <c r="H407" s="89"/>
      <c r="I407" s="88"/>
      <c r="J407" s="89">
        <v>9</v>
      </c>
      <c r="K407" s="88">
        <v>1</v>
      </c>
      <c r="L407" s="89">
        <v>1</v>
      </c>
      <c r="M407" s="88"/>
      <c r="N407" s="89"/>
      <c r="O407" s="88"/>
      <c r="P407" s="89"/>
      <c r="Q407" s="88"/>
      <c r="R407" s="89">
        <v>2</v>
      </c>
      <c r="S407" s="88"/>
      <c r="T407" s="89"/>
      <c r="U407" s="88"/>
      <c r="V407" s="89">
        <f t="shared" ref="V407:V436" si="20">IF(OR(SUM(N407:R407)&lt;2,SUM(S407:U407)&lt;2),0,2*(SUM(N407:R407)-1))</f>
        <v>0</v>
      </c>
      <c r="W407" s="88"/>
      <c r="X407" s="89"/>
      <c r="Y407" s="88"/>
      <c r="Z407" s="89"/>
      <c r="AA407" s="88"/>
      <c r="AB407" s="89"/>
      <c r="AC407" s="88"/>
      <c r="AD407" s="89"/>
      <c r="AE407" s="88"/>
      <c r="AF407" s="89"/>
      <c r="AG407" s="88"/>
      <c r="AH407" s="89"/>
      <c r="AI407" s="88"/>
      <c r="AJ407" s="89"/>
      <c r="AK407" s="88"/>
      <c r="AL407" s="89"/>
      <c r="AM407" s="88">
        <v>2</v>
      </c>
      <c r="AN407" s="89"/>
      <c r="AO407" s="88"/>
      <c r="AP407" s="89"/>
      <c r="AQ407" s="88"/>
      <c r="AR407" s="89"/>
      <c r="AS407" s="88"/>
      <c r="AT407" s="89"/>
      <c r="AU407" s="88"/>
      <c r="AV407" s="84" t="s">
        <v>510</v>
      </c>
      <c r="AW407" s="85" t="s">
        <v>1161</v>
      </c>
      <c r="AX407" s="32"/>
      <c r="AY407" s="32"/>
      <c r="AZ407" s="32"/>
      <c r="BA407" s="32"/>
      <c r="BB407" s="32"/>
    </row>
    <row r="408" spans="1:54" x14ac:dyDescent="0.2">
      <c r="A408" s="94" t="s">
        <v>510</v>
      </c>
      <c r="B408" s="90" t="s">
        <v>1162</v>
      </c>
      <c r="C408" s="91" t="s">
        <v>135</v>
      </c>
      <c r="D408" s="92">
        <f t="shared" si="18"/>
        <v>25850</v>
      </c>
      <c r="E408" s="92" t="s">
        <v>1064</v>
      </c>
      <c r="F408" s="96">
        <f t="shared" si="19"/>
        <v>16</v>
      </c>
      <c r="G408" s="93">
        <v>1</v>
      </c>
      <c r="H408" s="93"/>
      <c r="I408" s="93"/>
      <c r="J408" s="93">
        <v>9</v>
      </c>
      <c r="K408" s="93">
        <v>1</v>
      </c>
      <c r="L408" s="93">
        <v>1</v>
      </c>
      <c r="M408" s="93"/>
      <c r="N408" s="93"/>
      <c r="O408" s="93"/>
      <c r="P408" s="93"/>
      <c r="Q408" s="93"/>
      <c r="R408" s="93">
        <v>2</v>
      </c>
      <c r="S408" s="93"/>
      <c r="T408" s="93"/>
      <c r="U408" s="93"/>
      <c r="V408" s="93">
        <f t="shared" si="20"/>
        <v>0</v>
      </c>
      <c r="W408" s="93"/>
      <c r="X408" s="93"/>
      <c r="Y408" s="93"/>
      <c r="Z408" s="93"/>
      <c r="AA408" s="93"/>
      <c r="AB408" s="93"/>
      <c r="AC408" s="93"/>
      <c r="AD408" s="93"/>
      <c r="AE408" s="93"/>
      <c r="AF408" s="93"/>
      <c r="AG408" s="93"/>
      <c r="AH408" s="93"/>
      <c r="AI408" s="93"/>
      <c r="AJ408" s="93">
        <v>2</v>
      </c>
      <c r="AK408" s="93"/>
      <c r="AL408" s="93"/>
      <c r="AM408" s="93"/>
      <c r="AN408" s="93"/>
      <c r="AO408" s="93"/>
      <c r="AP408" s="93"/>
      <c r="AQ408" s="93"/>
      <c r="AR408" s="93"/>
      <c r="AS408" s="93"/>
      <c r="AT408" s="93"/>
      <c r="AU408" s="93"/>
      <c r="AV408" s="94" t="s">
        <v>510</v>
      </c>
      <c r="AW408" s="90" t="s">
        <v>1162</v>
      </c>
      <c r="AX408" s="32"/>
      <c r="AY408" s="32"/>
      <c r="AZ408" s="32"/>
      <c r="BA408" s="32"/>
      <c r="BB408" s="32"/>
    </row>
    <row r="409" spans="1:54" x14ac:dyDescent="0.2">
      <c r="A409" s="84" t="s">
        <v>510</v>
      </c>
      <c r="B409" s="85" t="s">
        <v>1163</v>
      </c>
      <c r="C409" s="86" t="s">
        <v>136</v>
      </c>
      <c r="D409" s="87">
        <f t="shared" si="18"/>
        <v>22608</v>
      </c>
      <c r="E409" s="87" t="s">
        <v>1064</v>
      </c>
      <c r="F409" s="95">
        <f t="shared" si="19"/>
        <v>20</v>
      </c>
      <c r="G409" s="88">
        <v>1</v>
      </c>
      <c r="H409" s="89"/>
      <c r="I409" s="88">
        <v>3</v>
      </c>
      <c r="J409" s="89">
        <v>7</v>
      </c>
      <c r="K409" s="88">
        <v>1</v>
      </c>
      <c r="L409" s="89"/>
      <c r="M409" s="88"/>
      <c r="N409" s="89"/>
      <c r="O409" s="88"/>
      <c r="P409" s="89"/>
      <c r="Q409" s="88"/>
      <c r="R409" s="89">
        <v>2</v>
      </c>
      <c r="S409" s="88"/>
      <c r="T409" s="89"/>
      <c r="U409" s="88">
        <v>4</v>
      </c>
      <c r="V409" s="89">
        <f t="shared" si="20"/>
        <v>2</v>
      </c>
      <c r="W409" s="88"/>
      <c r="X409" s="89"/>
      <c r="Y409" s="88"/>
      <c r="Z409" s="89"/>
      <c r="AA409" s="88"/>
      <c r="AB409" s="89"/>
      <c r="AC409" s="88"/>
      <c r="AD409" s="89"/>
      <c r="AE409" s="88"/>
      <c r="AF409" s="89"/>
      <c r="AG409" s="88"/>
      <c r="AH409" s="89"/>
      <c r="AI409" s="88"/>
      <c r="AJ409" s="89"/>
      <c r="AK409" s="88"/>
      <c r="AL409" s="89"/>
      <c r="AM409" s="88"/>
      <c r="AN409" s="89"/>
      <c r="AO409" s="88"/>
      <c r="AP409" s="89"/>
      <c r="AQ409" s="88"/>
      <c r="AR409" s="89"/>
      <c r="AS409" s="88"/>
      <c r="AT409" s="89"/>
      <c r="AU409" s="88"/>
      <c r="AV409" s="84" t="s">
        <v>510</v>
      </c>
      <c r="AW409" s="85" t="s">
        <v>1163</v>
      </c>
      <c r="AX409" s="32"/>
      <c r="AY409" s="32"/>
      <c r="AZ409" s="32"/>
      <c r="BA409" s="32"/>
      <c r="BB409" s="32"/>
    </row>
    <row r="410" spans="1:54" x14ac:dyDescent="0.2">
      <c r="A410" s="94" t="s">
        <v>510</v>
      </c>
      <c r="B410" s="90" t="s">
        <v>1164</v>
      </c>
      <c r="C410" s="91" t="s">
        <v>137</v>
      </c>
      <c r="D410" s="92">
        <f t="shared" si="18"/>
        <v>23488</v>
      </c>
      <c r="E410" s="92" t="s">
        <v>1064</v>
      </c>
      <c r="F410" s="96">
        <f t="shared" si="19"/>
        <v>22</v>
      </c>
      <c r="G410" s="93">
        <v>1</v>
      </c>
      <c r="H410" s="93"/>
      <c r="I410" s="93">
        <v>3</v>
      </c>
      <c r="J410" s="93">
        <v>7</v>
      </c>
      <c r="K410" s="93">
        <v>1</v>
      </c>
      <c r="L410" s="93"/>
      <c r="M410" s="93"/>
      <c r="N410" s="93"/>
      <c r="O410" s="93"/>
      <c r="P410" s="93"/>
      <c r="Q410" s="93"/>
      <c r="R410" s="93">
        <v>2</v>
      </c>
      <c r="S410" s="93"/>
      <c r="T410" s="93"/>
      <c r="U410" s="93">
        <v>4</v>
      </c>
      <c r="V410" s="93">
        <f t="shared" si="20"/>
        <v>2</v>
      </c>
      <c r="W410" s="93"/>
      <c r="X410" s="93"/>
      <c r="Y410" s="93"/>
      <c r="Z410" s="93"/>
      <c r="AA410" s="93"/>
      <c r="AB410" s="93"/>
      <c r="AC410" s="93"/>
      <c r="AD410" s="93"/>
      <c r="AE410" s="93">
        <v>2</v>
      </c>
      <c r="AF410" s="93"/>
      <c r="AG410" s="93"/>
      <c r="AH410" s="93"/>
      <c r="AI410" s="93"/>
      <c r="AJ410" s="93"/>
      <c r="AK410" s="93"/>
      <c r="AL410" s="93"/>
      <c r="AM410" s="93"/>
      <c r="AN410" s="93"/>
      <c r="AO410" s="93"/>
      <c r="AP410" s="93"/>
      <c r="AQ410" s="93"/>
      <c r="AR410" s="93"/>
      <c r="AS410" s="93"/>
      <c r="AT410" s="93"/>
      <c r="AU410" s="93"/>
      <c r="AV410" s="94" t="s">
        <v>510</v>
      </c>
      <c r="AW410" s="90" t="s">
        <v>1164</v>
      </c>
      <c r="AX410" s="32"/>
      <c r="AY410" s="32"/>
      <c r="AZ410" s="32"/>
      <c r="BA410" s="32"/>
      <c r="BB410" s="32"/>
    </row>
    <row r="411" spans="1:54" x14ac:dyDescent="0.2">
      <c r="A411" s="84" t="s">
        <v>510</v>
      </c>
      <c r="B411" s="85" t="s">
        <v>1165</v>
      </c>
      <c r="C411" s="86" t="s">
        <v>138</v>
      </c>
      <c r="D411" s="87">
        <f t="shared" si="18"/>
        <v>23488</v>
      </c>
      <c r="E411" s="87" t="s">
        <v>1064</v>
      </c>
      <c r="F411" s="95">
        <f t="shared" si="19"/>
        <v>22</v>
      </c>
      <c r="G411" s="88">
        <v>1</v>
      </c>
      <c r="H411" s="89"/>
      <c r="I411" s="88">
        <v>3</v>
      </c>
      <c r="J411" s="89">
        <v>7</v>
      </c>
      <c r="K411" s="88">
        <v>1</v>
      </c>
      <c r="L411" s="89"/>
      <c r="M411" s="88"/>
      <c r="N411" s="89"/>
      <c r="O411" s="88"/>
      <c r="P411" s="89"/>
      <c r="Q411" s="88"/>
      <c r="R411" s="89">
        <v>2</v>
      </c>
      <c r="S411" s="88"/>
      <c r="T411" s="89"/>
      <c r="U411" s="88">
        <v>4</v>
      </c>
      <c r="V411" s="89">
        <f t="shared" si="20"/>
        <v>2</v>
      </c>
      <c r="W411" s="88"/>
      <c r="X411" s="89"/>
      <c r="Y411" s="88"/>
      <c r="Z411" s="89"/>
      <c r="AA411" s="88"/>
      <c r="AB411" s="89">
        <v>2</v>
      </c>
      <c r="AC411" s="88"/>
      <c r="AD411" s="89"/>
      <c r="AE411" s="88"/>
      <c r="AF411" s="89"/>
      <c r="AG411" s="88"/>
      <c r="AH411" s="89"/>
      <c r="AI411" s="88"/>
      <c r="AJ411" s="89"/>
      <c r="AK411" s="88"/>
      <c r="AL411" s="89"/>
      <c r="AM411" s="88"/>
      <c r="AN411" s="89"/>
      <c r="AO411" s="88"/>
      <c r="AP411" s="89"/>
      <c r="AQ411" s="88"/>
      <c r="AR411" s="89"/>
      <c r="AS411" s="88"/>
      <c r="AT411" s="89"/>
      <c r="AU411" s="88"/>
      <c r="AV411" s="84" t="s">
        <v>510</v>
      </c>
      <c r="AW411" s="85" t="s">
        <v>1165</v>
      </c>
      <c r="AX411" s="32"/>
      <c r="AY411" s="32"/>
      <c r="AZ411" s="32"/>
      <c r="BA411" s="32"/>
      <c r="BB411" s="32"/>
    </row>
    <row r="412" spans="1:54" x14ac:dyDescent="0.2">
      <c r="A412" s="94" t="s">
        <v>510</v>
      </c>
      <c r="B412" s="90" t="s">
        <v>1166</v>
      </c>
      <c r="C412" s="91" t="s">
        <v>139</v>
      </c>
      <c r="D412" s="92">
        <f t="shared" si="18"/>
        <v>24800</v>
      </c>
      <c r="E412" s="92" t="s">
        <v>1064</v>
      </c>
      <c r="F412" s="96">
        <f t="shared" si="19"/>
        <v>16</v>
      </c>
      <c r="G412" s="93">
        <v>1</v>
      </c>
      <c r="H412" s="93"/>
      <c r="I412" s="93">
        <v>3</v>
      </c>
      <c r="J412" s="93">
        <v>7</v>
      </c>
      <c r="K412" s="93">
        <v>1</v>
      </c>
      <c r="L412" s="93"/>
      <c r="M412" s="93"/>
      <c r="N412" s="93"/>
      <c r="O412" s="93"/>
      <c r="P412" s="93"/>
      <c r="Q412" s="93"/>
      <c r="R412" s="93">
        <v>2</v>
      </c>
      <c r="S412" s="93"/>
      <c r="T412" s="93"/>
      <c r="U412" s="93"/>
      <c r="V412" s="93">
        <f t="shared" si="20"/>
        <v>0</v>
      </c>
      <c r="W412" s="93"/>
      <c r="X412" s="93"/>
      <c r="Y412" s="93"/>
      <c r="Z412" s="93"/>
      <c r="AA412" s="93"/>
      <c r="AB412" s="93"/>
      <c r="AC412" s="93"/>
      <c r="AD412" s="93"/>
      <c r="AE412" s="93"/>
      <c r="AF412" s="93"/>
      <c r="AG412" s="93"/>
      <c r="AH412" s="93"/>
      <c r="AI412" s="93"/>
      <c r="AJ412" s="93"/>
      <c r="AK412" s="93"/>
      <c r="AL412" s="93"/>
      <c r="AM412" s="93"/>
      <c r="AN412" s="93"/>
      <c r="AO412" s="93"/>
      <c r="AP412" s="93"/>
      <c r="AQ412" s="93"/>
      <c r="AR412" s="93"/>
      <c r="AS412" s="93"/>
      <c r="AT412" s="93"/>
      <c r="AU412" s="93">
        <v>2</v>
      </c>
      <c r="AV412" s="94" t="s">
        <v>510</v>
      </c>
      <c r="AW412" s="90" t="s">
        <v>1166</v>
      </c>
      <c r="AX412" s="32"/>
      <c r="AY412" s="32"/>
      <c r="AZ412" s="32"/>
      <c r="BA412" s="32"/>
      <c r="BB412" s="32"/>
    </row>
    <row r="413" spans="1:54" x14ac:dyDescent="0.2">
      <c r="A413" s="84" t="s">
        <v>510</v>
      </c>
      <c r="B413" s="85" t="s">
        <v>1167</v>
      </c>
      <c r="C413" s="86" t="s">
        <v>140</v>
      </c>
      <c r="D413" s="87">
        <f t="shared" si="18"/>
        <v>24800</v>
      </c>
      <c r="E413" s="87" t="s">
        <v>1064</v>
      </c>
      <c r="F413" s="95">
        <f t="shared" si="19"/>
        <v>16</v>
      </c>
      <c r="G413" s="88">
        <v>1</v>
      </c>
      <c r="H413" s="89"/>
      <c r="I413" s="88">
        <v>3</v>
      </c>
      <c r="J413" s="89">
        <v>7</v>
      </c>
      <c r="K413" s="88">
        <v>1</v>
      </c>
      <c r="L413" s="89"/>
      <c r="M413" s="88"/>
      <c r="N413" s="89"/>
      <c r="O413" s="88"/>
      <c r="P413" s="89"/>
      <c r="Q413" s="88"/>
      <c r="R413" s="89">
        <v>2</v>
      </c>
      <c r="S413" s="88"/>
      <c r="T413" s="89"/>
      <c r="U413" s="88"/>
      <c r="V413" s="89">
        <f t="shared" si="20"/>
        <v>0</v>
      </c>
      <c r="W413" s="88"/>
      <c r="X413" s="89"/>
      <c r="Y413" s="88"/>
      <c r="Z413" s="89"/>
      <c r="AA413" s="88"/>
      <c r="AB413" s="89"/>
      <c r="AC413" s="88"/>
      <c r="AD413" s="89"/>
      <c r="AE413" s="88"/>
      <c r="AF413" s="89"/>
      <c r="AG413" s="88"/>
      <c r="AH413" s="89"/>
      <c r="AI413" s="88"/>
      <c r="AJ413" s="89"/>
      <c r="AK413" s="88"/>
      <c r="AL413" s="89"/>
      <c r="AM413" s="88"/>
      <c r="AN413" s="89"/>
      <c r="AO413" s="88"/>
      <c r="AP413" s="89"/>
      <c r="AQ413" s="88"/>
      <c r="AR413" s="89">
        <v>2</v>
      </c>
      <c r="AS413" s="88"/>
      <c r="AT413" s="89"/>
      <c r="AU413" s="88"/>
      <c r="AV413" s="84" t="s">
        <v>510</v>
      </c>
      <c r="AW413" s="85" t="s">
        <v>1167</v>
      </c>
      <c r="AX413" s="32"/>
      <c r="AY413" s="32"/>
      <c r="AZ413" s="32"/>
      <c r="BA413" s="32"/>
      <c r="BB413" s="32"/>
    </row>
    <row r="414" spans="1:54" x14ac:dyDescent="0.2">
      <c r="A414" s="94" t="s">
        <v>510</v>
      </c>
      <c r="B414" s="90" t="s">
        <v>1168</v>
      </c>
      <c r="C414" s="91" t="s">
        <v>141</v>
      </c>
      <c r="D414" s="92">
        <f t="shared" si="18"/>
        <v>25800</v>
      </c>
      <c r="E414" s="92" t="s">
        <v>1064</v>
      </c>
      <c r="F414" s="96">
        <f t="shared" si="19"/>
        <v>16</v>
      </c>
      <c r="G414" s="93">
        <v>1</v>
      </c>
      <c r="H414" s="93"/>
      <c r="I414" s="93">
        <v>3</v>
      </c>
      <c r="J414" s="93">
        <v>7</v>
      </c>
      <c r="K414" s="93">
        <v>1</v>
      </c>
      <c r="L414" s="93"/>
      <c r="M414" s="93"/>
      <c r="N414" s="93"/>
      <c r="O414" s="93"/>
      <c r="P414" s="93"/>
      <c r="Q414" s="93"/>
      <c r="R414" s="93">
        <v>2</v>
      </c>
      <c r="S414" s="93"/>
      <c r="T414" s="93"/>
      <c r="U414" s="93"/>
      <c r="V414" s="93">
        <f t="shared" si="20"/>
        <v>0</v>
      </c>
      <c r="W414" s="93"/>
      <c r="X414" s="93"/>
      <c r="Y414" s="93"/>
      <c r="Z414" s="93"/>
      <c r="AA414" s="93"/>
      <c r="AB414" s="93"/>
      <c r="AC414" s="93"/>
      <c r="AD414" s="93"/>
      <c r="AE414" s="93"/>
      <c r="AF414" s="93"/>
      <c r="AG414" s="93"/>
      <c r="AH414" s="93"/>
      <c r="AI414" s="93"/>
      <c r="AJ414" s="93"/>
      <c r="AK414" s="93"/>
      <c r="AL414" s="93"/>
      <c r="AM414" s="93">
        <v>2</v>
      </c>
      <c r="AN414" s="93"/>
      <c r="AO414" s="93"/>
      <c r="AP414" s="93"/>
      <c r="AQ414" s="93"/>
      <c r="AR414" s="93"/>
      <c r="AS414" s="93"/>
      <c r="AT414" s="93"/>
      <c r="AU414" s="93"/>
      <c r="AV414" s="94" t="s">
        <v>510</v>
      </c>
      <c r="AW414" s="90" t="s">
        <v>1168</v>
      </c>
      <c r="AX414" s="32"/>
      <c r="AY414" s="32"/>
      <c r="AZ414" s="32"/>
      <c r="BA414" s="32"/>
      <c r="BB414" s="32"/>
    </row>
    <row r="415" spans="1:54" x14ac:dyDescent="0.2">
      <c r="A415" s="84" t="s">
        <v>510</v>
      </c>
      <c r="B415" s="85" t="s">
        <v>1169</v>
      </c>
      <c r="C415" s="86" t="s">
        <v>142</v>
      </c>
      <c r="D415" s="87">
        <f t="shared" si="18"/>
        <v>26200</v>
      </c>
      <c r="E415" s="87" t="s">
        <v>1064</v>
      </c>
      <c r="F415" s="95">
        <f t="shared" si="19"/>
        <v>16</v>
      </c>
      <c r="G415" s="88">
        <v>1</v>
      </c>
      <c r="H415" s="89"/>
      <c r="I415" s="88">
        <v>3</v>
      </c>
      <c r="J415" s="89">
        <v>7</v>
      </c>
      <c r="K415" s="88">
        <v>1</v>
      </c>
      <c r="L415" s="89"/>
      <c r="M415" s="88"/>
      <c r="N415" s="89"/>
      <c r="O415" s="88"/>
      <c r="P415" s="89"/>
      <c r="Q415" s="88"/>
      <c r="R415" s="89">
        <v>2</v>
      </c>
      <c r="S415" s="88"/>
      <c r="T415" s="89"/>
      <c r="U415" s="88"/>
      <c r="V415" s="89">
        <f t="shared" si="20"/>
        <v>0</v>
      </c>
      <c r="W415" s="88"/>
      <c r="X415" s="89"/>
      <c r="Y415" s="88"/>
      <c r="Z415" s="89"/>
      <c r="AA415" s="88"/>
      <c r="AB415" s="89"/>
      <c r="AC415" s="88"/>
      <c r="AD415" s="89"/>
      <c r="AE415" s="88"/>
      <c r="AF415" s="89"/>
      <c r="AG415" s="88"/>
      <c r="AH415" s="89"/>
      <c r="AI415" s="88"/>
      <c r="AJ415" s="89">
        <v>2</v>
      </c>
      <c r="AK415" s="88"/>
      <c r="AL415" s="89"/>
      <c r="AM415" s="88"/>
      <c r="AN415" s="89"/>
      <c r="AO415" s="88"/>
      <c r="AP415" s="89"/>
      <c r="AQ415" s="88"/>
      <c r="AR415" s="89"/>
      <c r="AS415" s="88"/>
      <c r="AT415" s="89"/>
      <c r="AU415" s="88"/>
      <c r="AV415" s="84" t="s">
        <v>510</v>
      </c>
      <c r="AW415" s="85" t="s">
        <v>1169</v>
      </c>
      <c r="AX415" s="32"/>
      <c r="AY415" s="32"/>
      <c r="AZ415" s="32"/>
      <c r="BA415" s="32"/>
      <c r="BB415" s="32"/>
    </row>
    <row r="416" spans="1:54" x14ac:dyDescent="0.2">
      <c r="A416" s="94" t="s">
        <v>510</v>
      </c>
      <c r="B416" s="90" t="s">
        <v>1170</v>
      </c>
      <c r="C416" s="91" t="s">
        <v>1231</v>
      </c>
      <c r="D416" s="92">
        <f t="shared" si="18"/>
        <v>22808</v>
      </c>
      <c r="E416" s="92" t="s">
        <v>1064</v>
      </c>
      <c r="F416" s="96">
        <f t="shared" si="19"/>
        <v>20</v>
      </c>
      <c r="G416" s="93">
        <v>1</v>
      </c>
      <c r="H416" s="93"/>
      <c r="I416" s="93">
        <v>2</v>
      </c>
      <c r="J416" s="93">
        <v>8</v>
      </c>
      <c r="K416" s="93">
        <v>1</v>
      </c>
      <c r="L416" s="93"/>
      <c r="M416" s="93"/>
      <c r="N416" s="93"/>
      <c r="O416" s="93"/>
      <c r="P416" s="93"/>
      <c r="Q416" s="93"/>
      <c r="R416" s="93">
        <v>2</v>
      </c>
      <c r="S416" s="93"/>
      <c r="T416" s="93"/>
      <c r="U416" s="93">
        <v>4</v>
      </c>
      <c r="V416" s="93">
        <f t="shared" si="20"/>
        <v>2</v>
      </c>
      <c r="W416" s="93"/>
      <c r="X416" s="93"/>
      <c r="Y416" s="93"/>
      <c r="Z416" s="93"/>
      <c r="AA416" s="93"/>
      <c r="AB416" s="93"/>
      <c r="AC416" s="93"/>
      <c r="AD416" s="93"/>
      <c r="AE416" s="93"/>
      <c r="AF416" s="93"/>
      <c r="AG416" s="93"/>
      <c r="AH416" s="93"/>
      <c r="AI416" s="93"/>
      <c r="AJ416" s="93"/>
      <c r="AK416" s="93"/>
      <c r="AL416" s="93"/>
      <c r="AM416" s="93"/>
      <c r="AN416" s="93"/>
      <c r="AO416" s="93"/>
      <c r="AP416" s="93"/>
      <c r="AQ416" s="93"/>
      <c r="AR416" s="93"/>
      <c r="AS416" s="93"/>
      <c r="AT416" s="93"/>
      <c r="AU416" s="93"/>
      <c r="AV416" s="94" t="s">
        <v>510</v>
      </c>
      <c r="AW416" s="90" t="s">
        <v>1170</v>
      </c>
      <c r="AX416" s="32"/>
      <c r="AY416" s="32"/>
      <c r="AZ416" s="32"/>
      <c r="BA416" s="32"/>
      <c r="BB416" s="32"/>
    </row>
    <row r="417" spans="1:54" x14ac:dyDescent="0.2">
      <c r="A417" s="84" t="s">
        <v>510</v>
      </c>
      <c r="B417" s="85" t="s">
        <v>1171</v>
      </c>
      <c r="C417" s="86" t="s">
        <v>1244</v>
      </c>
      <c r="D417" s="87">
        <f t="shared" si="18"/>
        <v>23688</v>
      </c>
      <c r="E417" s="87" t="s">
        <v>1064</v>
      </c>
      <c r="F417" s="95">
        <f t="shared" si="19"/>
        <v>22</v>
      </c>
      <c r="G417" s="88">
        <v>1</v>
      </c>
      <c r="H417" s="89"/>
      <c r="I417" s="88">
        <v>2</v>
      </c>
      <c r="J417" s="89">
        <v>8</v>
      </c>
      <c r="K417" s="88">
        <v>1</v>
      </c>
      <c r="L417" s="89"/>
      <c r="M417" s="88"/>
      <c r="N417" s="89"/>
      <c r="O417" s="88"/>
      <c r="P417" s="89"/>
      <c r="Q417" s="88"/>
      <c r="R417" s="89">
        <v>2</v>
      </c>
      <c r="S417" s="88"/>
      <c r="T417" s="89"/>
      <c r="U417" s="88">
        <v>4</v>
      </c>
      <c r="V417" s="89">
        <f t="shared" si="20"/>
        <v>2</v>
      </c>
      <c r="W417" s="88"/>
      <c r="X417" s="89"/>
      <c r="Y417" s="88"/>
      <c r="Z417" s="89"/>
      <c r="AA417" s="88"/>
      <c r="AB417" s="89"/>
      <c r="AC417" s="88"/>
      <c r="AD417" s="89"/>
      <c r="AE417" s="88">
        <v>2</v>
      </c>
      <c r="AF417" s="89"/>
      <c r="AG417" s="88"/>
      <c r="AH417" s="89"/>
      <c r="AI417" s="88"/>
      <c r="AJ417" s="89"/>
      <c r="AK417" s="88"/>
      <c r="AL417" s="89"/>
      <c r="AM417" s="88"/>
      <c r="AN417" s="89"/>
      <c r="AO417" s="88"/>
      <c r="AP417" s="89"/>
      <c r="AQ417" s="88"/>
      <c r="AR417" s="89"/>
      <c r="AS417" s="88"/>
      <c r="AT417" s="89"/>
      <c r="AU417" s="88"/>
      <c r="AV417" s="84" t="s">
        <v>510</v>
      </c>
      <c r="AW417" s="85" t="s">
        <v>1171</v>
      </c>
      <c r="AX417" s="32"/>
      <c r="AY417" s="32"/>
      <c r="AZ417" s="32"/>
      <c r="BA417" s="32"/>
      <c r="BB417" s="32"/>
    </row>
    <row r="418" spans="1:54" x14ac:dyDescent="0.2">
      <c r="A418" s="94" t="s">
        <v>510</v>
      </c>
      <c r="B418" s="90" t="s">
        <v>1172</v>
      </c>
      <c r="C418" s="91" t="s">
        <v>1245</v>
      </c>
      <c r="D418" s="92">
        <f t="shared" si="18"/>
        <v>23688</v>
      </c>
      <c r="E418" s="92" t="s">
        <v>1064</v>
      </c>
      <c r="F418" s="96">
        <f t="shared" si="19"/>
        <v>22</v>
      </c>
      <c r="G418" s="93">
        <v>1</v>
      </c>
      <c r="H418" s="93"/>
      <c r="I418" s="93">
        <v>2</v>
      </c>
      <c r="J418" s="93">
        <v>8</v>
      </c>
      <c r="K418" s="93">
        <v>1</v>
      </c>
      <c r="L418" s="93"/>
      <c r="M418" s="93"/>
      <c r="N418" s="93"/>
      <c r="O418" s="93"/>
      <c r="P418" s="93"/>
      <c r="Q418" s="93"/>
      <c r="R418" s="93">
        <v>2</v>
      </c>
      <c r="S418" s="93"/>
      <c r="T418" s="93"/>
      <c r="U418" s="93">
        <v>4</v>
      </c>
      <c r="V418" s="93">
        <f t="shared" si="20"/>
        <v>2</v>
      </c>
      <c r="W418" s="93"/>
      <c r="X418" s="93"/>
      <c r="Y418" s="93"/>
      <c r="Z418" s="93"/>
      <c r="AA418" s="93"/>
      <c r="AB418" s="93">
        <v>2</v>
      </c>
      <c r="AC418" s="93"/>
      <c r="AD418" s="93"/>
      <c r="AE418" s="93"/>
      <c r="AF418" s="93"/>
      <c r="AG418" s="93"/>
      <c r="AH418" s="93"/>
      <c r="AI418" s="93"/>
      <c r="AJ418" s="93"/>
      <c r="AK418" s="93"/>
      <c r="AL418" s="93"/>
      <c r="AM418" s="93"/>
      <c r="AN418" s="93"/>
      <c r="AO418" s="93"/>
      <c r="AP418" s="93"/>
      <c r="AQ418" s="93"/>
      <c r="AR418" s="93"/>
      <c r="AS418" s="93"/>
      <c r="AT418" s="93"/>
      <c r="AU418" s="93"/>
      <c r="AV418" s="94" t="s">
        <v>510</v>
      </c>
      <c r="AW418" s="90" t="s">
        <v>1172</v>
      </c>
      <c r="AX418" s="32"/>
      <c r="AY418" s="32"/>
      <c r="AZ418" s="32"/>
      <c r="BA418" s="32"/>
      <c r="BB418" s="32"/>
    </row>
    <row r="419" spans="1:54" x14ac:dyDescent="0.2">
      <c r="A419" s="84" t="s">
        <v>510</v>
      </c>
      <c r="B419" s="85" t="s">
        <v>1173</v>
      </c>
      <c r="C419" s="86" t="s">
        <v>239</v>
      </c>
      <c r="D419" s="87">
        <f t="shared" si="18"/>
        <v>25000</v>
      </c>
      <c r="E419" s="87" t="s">
        <v>1064</v>
      </c>
      <c r="F419" s="95">
        <f t="shared" si="19"/>
        <v>16</v>
      </c>
      <c r="G419" s="88">
        <v>1</v>
      </c>
      <c r="H419" s="89"/>
      <c r="I419" s="88">
        <v>2</v>
      </c>
      <c r="J419" s="89">
        <v>8</v>
      </c>
      <c r="K419" s="88">
        <v>1</v>
      </c>
      <c r="L419" s="89"/>
      <c r="M419" s="88"/>
      <c r="N419" s="89"/>
      <c r="O419" s="88"/>
      <c r="P419" s="89"/>
      <c r="Q419" s="88"/>
      <c r="R419" s="89">
        <v>2</v>
      </c>
      <c r="S419" s="88"/>
      <c r="T419" s="89"/>
      <c r="U419" s="88"/>
      <c r="V419" s="89">
        <f t="shared" si="20"/>
        <v>0</v>
      </c>
      <c r="W419" s="88"/>
      <c r="X419" s="89"/>
      <c r="Y419" s="88"/>
      <c r="Z419" s="89"/>
      <c r="AA419" s="88"/>
      <c r="AB419" s="89"/>
      <c r="AC419" s="88"/>
      <c r="AD419" s="89"/>
      <c r="AE419" s="88"/>
      <c r="AF419" s="89"/>
      <c r="AG419" s="88"/>
      <c r="AH419" s="89"/>
      <c r="AI419" s="88"/>
      <c r="AJ419" s="89"/>
      <c r="AK419" s="88"/>
      <c r="AL419" s="89"/>
      <c r="AM419" s="88"/>
      <c r="AN419" s="89"/>
      <c r="AO419" s="88"/>
      <c r="AP419" s="89"/>
      <c r="AQ419" s="88"/>
      <c r="AR419" s="89"/>
      <c r="AS419" s="88"/>
      <c r="AT419" s="89"/>
      <c r="AU419" s="88">
        <v>2</v>
      </c>
      <c r="AV419" s="84" t="s">
        <v>510</v>
      </c>
      <c r="AW419" s="85" t="s">
        <v>1173</v>
      </c>
      <c r="AX419" s="32"/>
      <c r="AY419" s="32"/>
      <c r="AZ419" s="32"/>
      <c r="BA419" s="32"/>
      <c r="BB419" s="32"/>
    </row>
    <row r="420" spans="1:54" x14ac:dyDescent="0.2">
      <c r="A420" s="94" t="s">
        <v>510</v>
      </c>
      <c r="B420" s="90" t="s">
        <v>1174</v>
      </c>
      <c r="C420" s="91" t="s">
        <v>240</v>
      </c>
      <c r="D420" s="92">
        <f t="shared" si="18"/>
        <v>25000</v>
      </c>
      <c r="E420" s="92" t="s">
        <v>1064</v>
      </c>
      <c r="F420" s="96">
        <f t="shared" si="19"/>
        <v>16</v>
      </c>
      <c r="G420" s="93">
        <v>1</v>
      </c>
      <c r="H420" s="93"/>
      <c r="I420" s="93">
        <v>2</v>
      </c>
      <c r="J420" s="93">
        <v>8</v>
      </c>
      <c r="K420" s="93">
        <v>1</v>
      </c>
      <c r="L420" s="93"/>
      <c r="M420" s="93"/>
      <c r="N420" s="93"/>
      <c r="O420" s="93"/>
      <c r="P420" s="93"/>
      <c r="Q420" s="93"/>
      <c r="R420" s="93">
        <v>2</v>
      </c>
      <c r="S420" s="93"/>
      <c r="T420" s="93"/>
      <c r="U420" s="93"/>
      <c r="V420" s="93">
        <f t="shared" si="20"/>
        <v>0</v>
      </c>
      <c r="W420" s="93"/>
      <c r="X420" s="93"/>
      <c r="Y420" s="93"/>
      <c r="Z420" s="93"/>
      <c r="AA420" s="93"/>
      <c r="AB420" s="93"/>
      <c r="AC420" s="93"/>
      <c r="AD420" s="93"/>
      <c r="AE420" s="93"/>
      <c r="AF420" s="93"/>
      <c r="AG420" s="93"/>
      <c r="AH420" s="93"/>
      <c r="AI420" s="93"/>
      <c r="AJ420" s="93"/>
      <c r="AK420" s="93"/>
      <c r="AL420" s="93"/>
      <c r="AM420" s="93"/>
      <c r="AN420" s="93"/>
      <c r="AO420" s="93"/>
      <c r="AP420" s="93"/>
      <c r="AQ420" s="93"/>
      <c r="AR420" s="93">
        <v>2</v>
      </c>
      <c r="AS420" s="93"/>
      <c r="AT420" s="93"/>
      <c r="AU420" s="93"/>
      <c r="AV420" s="94" t="s">
        <v>510</v>
      </c>
      <c r="AW420" s="90" t="s">
        <v>1174</v>
      </c>
      <c r="AX420" s="32"/>
      <c r="AY420" s="32"/>
      <c r="AZ420" s="32"/>
      <c r="BA420" s="32"/>
      <c r="BB420" s="32"/>
    </row>
    <row r="421" spans="1:54" x14ac:dyDescent="0.2">
      <c r="A421" s="84" t="s">
        <v>510</v>
      </c>
      <c r="B421" s="85" t="s">
        <v>1175</v>
      </c>
      <c r="C421" s="86" t="s">
        <v>241</v>
      </c>
      <c r="D421" s="87">
        <f t="shared" si="18"/>
        <v>26000</v>
      </c>
      <c r="E421" s="87" t="s">
        <v>1064</v>
      </c>
      <c r="F421" s="95">
        <f t="shared" si="19"/>
        <v>16</v>
      </c>
      <c r="G421" s="88">
        <v>1</v>
      </c>
      <c r="H421" s="89"/>
      <c r="I421" s="88">
        <v>2</v>
      </c>
      <c r="J421" s="89">
        <v>8</v>
      </c>
      <c r="K421" s="88">
        <v>1</v>
      </c>
      <c r="L421" s="89"/>
      <c r="M421" s="88"/>
      <c r="N421" s="89"/>
      <c r="O421" s="88"/>
      <c r="P421" s="89"/>
      <c r="Q421" s="88"/>
      <c r="R421" s="89">
        <v>2</v>
      </c>
      <c r="S421" s="88"/>
      <c r="T421" s="89"/>
      <c r="U421" s="88"/>
      <c r="V421" s="89">
        <f t="shared" si="20"/>
        <v>0</v>
      </c>
      <c r="W421" s="88"/>
      <c r="X421" s="89"/>
      <c r="Y421" s="88"/>
      <c r="Z421" s="89"/>
      <c r="AA421" s="88"/>
      <c r="AB421" s="89"/>
      <c r="AC421" s="88"/>
      <c r="AD421" s="89"/>
      <c r="AE421" s="88"/>
      <c r="AF421" s="89"/>
      <c r="AG421" s="88"/>
      <c r="AH421" s="89"/>
      <c r="AI421" s="88"/>
      <c r="AJ421" s="89"/>
      <c r="AK421" s="88"/>
      <c r="AL421" s="89"/>
      <c r="AM421" s="88">
        <v>2</v>
      </c>
      <c r="AN421" s="89"/>
      <c r="AO421" s="88"/>
      <c r="AP421" s="89"/>
      <c r="AQ421" s="88"/>
      <c r="AR421" s="89"/>
      <c r="AS421" s="88"/>
      <c r="AT421" s="89"/>
      <c r="AU421" s="88"/>
      <c r="AV421" s="84" t="s">
        <v>510</v>
      </c>
      <c r="AW421" s="85" t="s">
        <v>1175</v>
      </c>
      <c r="AX421" s="32"/>
      <c r="AY421" s="32"/>
      <c r="AZ421" s="32"/>
      <c r="BA421" s="32"/>
      <c r="BB421" s="32"/>
    </row>
    <row r="422" spans="1:54" x14ac:dyDescent="0.2">
      <c r="A422" s="94" t="s">
        <v>510</v>
      </c>
      <c r="B422" s="90" t="s">
        <v>1176</v>
      </c>
      <c r="C422" s="91" t="s">
        <v>242</v>
      </c>
      <c r="D422" s="92">
        <f t="shared" si="18"/>
        <v>26400</v>
      </c>
      <c r="E422" s="92" t="s">
        <v>1064</v>
      </c>
      <c r="F422" s="96">
        <f t="shared" si="19"/>
        <v>16</v>
      </c>
      <c r="G422" s="93">
        <v>1</v>
      </c>
      <c r="H422" s="93"/>
      <c r="I422" s="93">
        <v>2</v>
      </c>
      <c r="J422" s="93">
        <v>8</v>
      </c>
      <c r="K422" s="93">
        <v>1</v>
      </c>
      <c r="L422" s="93"/>
      <c r="M422" s="93"/>
      <c r="N422" s="93"/>
      <c r="O422" s="93"/>
      <c r="P422" s="93"/>
      <c r="Q422" s="93"/>
      <c r="R422" s="93">
        <v>2</v>
      </c>
      <c r="S422" s="93"/>
      <c r="T422" s="93"/>
      <c r="U422" s="93"/>
      <c r="V422" s="93">
        <f t="shared" si="20"/>
        <v>0</v>
      </c>
      <c r="W422" s="93"/>
      <c r="X422" s="93"/>
      <c r="Y422" s="93"/>
      <c r="Z422" s="93"/>
      <c r="AA422" s="93"/>
      <c r="AB422" s="93"/>
      <c r="AC422" s="93"/>
      <c r="AD422" s="93"/>
      <c r="AE422" s="93"/>
      <c r="AF422" s="93"/>
      <c r="AG422" s="93"/>
      <c r="AH422" s="93"/>
      <c r="AI422" s="93"/>
      <c r="AJ422" s="93">
        <v>2</v>
      </c>
      <c r="AK422" s="93"/>
      <c r="AL422" s="93"/>
      <c r="AM422" s="93"/>
      <c r="AN422" s="93"/>
      <c r="AO422" s="93"/>
      <c r="AP422" s="93"/>
      <c r="AQ422" s="93"/>
      <c r="AR422" s="93"/>
      <c r="AS422" s="93"/>
      <c r="AT422" s="93"/>
      <c r="AU422" s="93"/>
      <c r="AV422" s="94" t="s">
        <v>510</v>
      </c>
      <c r="AW422" s="90" t="s">
        <v>1176</v>
      </c>
      <c r="AX422" s="32"/>
      <c r="AY422" s="32"/>
      <c r="AZ422" s="32"/>
      <c r="BA422" s="32"/>
      <c r="BB422" s="32"/>
    </row>
    <row r="423" spans="1:54" x14ac:dyDescent="0.2">
      <c r="A423" s="84" t="s">
        <v>510</v>
      </c>
      <c r="B423" s="85" t="s">
        <v>1177</v>
      </c>
      <c r="C423" s="86" t="s">
        <v>1251</v>
      </c>
      <c r="D423" s="87">
        <f t="shared" si="18"/>
        <v>23008</v>
      </c>
      <c r="E423" s="87" t="s">
        <v>1064</v>
      </c>
      <c r="F423" s="95">
        <f t="shared" si="19"/>
        <v>20</v>
      </c>
      <c r="G423" s="88">
        <v>1</v>
      </c>
      <c r="H423" s="89"/>
      <c r="I423" s="88">
        <v>1</v>
      </c>
      <c r="J423" s="89">
        <v>9</v>
      </c>
      <c r="K423" s="88">
        <v>1</v>
      </c>
      <c r="L423" s="89"/>
      <c r="M423" s="88"/>
      <c r="N423" s="89"/>
      <c r="O423" s="88"/>
      <c r="P423" s="89"/>
      <c r="Q423" s="88"/>
      <c r="R423" s="89">
        <v>2</v>
      </c>
      <c r="S423" s="88"/>
      <c r="T423" s="89"/>
      <c r="U423" s="88">
        <v>4</v>
      </c>
      <c r="V423" s="89">
        <f t="shared" si="20"/>
        <v>2</v>
      </c>
      <c r="W423" s="88"/>
      <c r="X423" s="89"/>
      <c r="Y423" s="88"/>
      <c r="Z423" s="89"/>
      <c r="AA423" s="88"/>
      <c r="AB423" s="89"/>
      <c r="AC423" s="88"/>
      <c r="AD423" s="89"/>
      <c r="AE423" s="88"/>
      <c r="AF423" s="89"/>
      <c r="AG423" s="88"/>
      <c r="AH423" s="89"/>
      <c r="AI423" s="88"/>
      <c r="AJ423" s="89"/>
      <c r="AK423" s="88"/>
      <c r="AL423" s="89"/>
      <c r="AM423" s="88"/>
      <c r="AN423" s="89"/>
      <c r="AO423" s="88"/>
      <c r="AP423" s="89"/>
      <c r="AQ423" s="88"/>
      <c r="AR423" s="89"/>
      <c r="AS423" s="88"/>
      <c r="AT423" s="89"/>
      <c r="AU423" s="88"/>
      <c r="AV423" s="84" t="s">
        <v>510</v>
      </c>
      <c r="AW423" s="85" t="s">
        <v>1177</v>
      </c>
      <c r="AX423" s="32"/>
      <c r="AY423" s="32"/>
      <c r="AZ423" s="32"/>
      <c r="BA423" s="32"/>
      <c r="BB423" s="32"/>
    </row>
    <row r="424" spans="1:54" x14ac:dyDescent="0.2">
      <c r="A424" s="94" t="s">
        <v>510</v>
      </c>
      <c r="B424" s="90" t="s">
        <v>1178</v>
      </c>
      <c r="C424" s="91" t="s">
        <v>1252</v>
      </c>
      <c r="D424" s="92">
        <f t="shared" si="18"/>
        <v>23888</v>
      </c>
      <c r="E424" s="92" t="s">
        <v>1064</v>
      </c>
      <c r="F424" s="96">
        <f t="shared" si="19"/>
        <v>22</v>
      </c>
      <c r="G424" s="93">
        <v>1</v>
      </c>
      <c r="H424" s="93"/>
      <c r="I424" s="93">
        <v>1</v>
      </c>
      <c r="J424" s="93">
        <v>9</v>
      </c>
      <c r="K424" s="93">
        <v>1</v>
      </c>
      <c r="L424" s="93"/>
      <c r="M424" s="93"/>
      <c r="N424" s="93"/>
      <c r="O424" s="93"/>
      <c r="P424" s="93"/>
      <c r="Q424" s="93"/>
      <c r="R424" s="93">
        <v>2</v>
      </c>
      <c r="S424" s="93"/>
      <c r="T424" s="93"/>
      <c r="U424" s="93">
        <v>4</v>
      </c>
      <c r="V424" s="93">
        <f t="shared" si="20"/>
        <v>2</v>
      </c>
      <c r="W424" s="93"/>
      <c r="X424" s="93"/>
      <c r="Y424" s="93"/>
      <c r="Z424" s="93"/>
      <c r="AA424" s="93"/>
      <c r="AB424" s="93"/>
      <c r="AC424" s="93"/>
      <c r="AD424" s="93"/>
      <c r="AE424" s="93">
        <v>2</v>
      </c>
      <c r="AF424" s="93"/>
      <c r="AG424" s="93"/>
      <c r="AH424" s="93"/>
      <c r="AI424" s="93"/>
      <c r="AJ424" s="93"/>
      <c r="AK424" s="93"/>
      <c r="AL424" s="93"/>
      <c r="AM424" s="93"/>
      <c r="AN424" s="93"/>
      <c r="AO424" s="93"/>
      <c r="AP424" s="93"/>
      <c r="AQ424" s="93"/>
      <c r="AR424" s="93"/>
      <c r="AS424" s="93"/>
      <c r="AT424" s="93"/>
      <c r="AU424" s="93"/>
      <c r="AV424" s="94" t="s">
        <v>510</v>
      </c>
      <c r="AW424" s="90" t="s">
        <v>1178</v>
      </c>
      <c r="AX424" s="32"/>
      <c r="AY424" s="32"/>
      <c r="AZ424" s="32"/>
      <c r="BA424" s="32"/>
      <c r="BB424" s="32"/>
    </row>
    <row r="425" spans="1:54" x14ac:dyDescent="0.2">
      <c r="A425" s="84" t="s">
        <v>510</v>
      </c>
      <c r="B425" s="85" t="s">
        <v>1179</v>
      </c>
      <c r="C425" s="86" t="s">
        <v>1253</v>
      </c>
      <c r="D425" s="87">
        <f t="shared" si="18"/>
        <v>23888</v>
      </c>
      <c r="E425" s="87" t="s">
        <v>1064</v>
      </c>
      <c r="F425" s="95">
        <f t="shared" si="19"/>
        <v>22</v>
      </c>
      <c r="G425" s="88">
        <v>1</v>
      </c>
      <c r="H425" s="89"/>
      <c r="I425" s="88">
        <v>1</v>
      </c>
      <c r="J425" s="89">
        <v>9</v>
      </c>
      <c r="K425" s="88">
        <v>1</v>
      </c>
      <c r="L425" s="89"/>
      <c r="M425" s="88"/>
      <c r="N425" s="89"/>
      <c r="O425" s="88"/>
      <c r="P425" s="89"/>
      <c r="Q425" s="88"/>
      <c r="R425" s="89">
        <v>2</v>
      </c>
      <c r="S425" s="88"/>
      <c r="T425" s="89"/>
      <c r="U425" s="88">
        <v>4</v>
      </c>
      <c r="V425" s="89">
        <f t="shared" si="20"/>
        <v>2</v>
      </c>
      <c r="W425" s="88"/>
      <c r="X425" s="89"/>
      <c r="Y425" s="88"/>
      <c r="Z425" s="89"/>
      <c r="AA425" s="88"/>
      <c r="AB425" s="89">
        <v>2</v>
      </c>
      <c r="AC425" s="88"/>
      <c r="AD425" s="89"/>
      <c r="AE425" s="88"/>
      <c r="AF425" s="89"/>
      <c r="AG425" s="88"/>
      <c r="AH425" s="89"/>
      <c r="AI425" s="88"/>
      <c r="AJ425" s="89"/>
      <c r="AK425" s="88"/>
      <c r="AL425" s="89"/>
      <c r="AM425" s="88"/>
      <c r="AN425" s="89"/>
      <c r="AO425" s="88"/>
      <c r="AP425" s="89"/>
      <c r="AQ425" s="88"/>
      <c r="AR425" s="89"/>
      <c r="AS425" s="88"/>
      <c r="AT425" s="89"/>
      <c r="AU425" s="88"/>
      <c r="AV425" s="84" t="s">
        <v>510</v>
      </c>
      <c r="AW425" s="85" t="s">
        <v>1179</v>
      </c>
      <c r="AX425" s="32"/>
      <c r="AY425" s="32"/>
      <c r="AZ425" s="32"/>
      <c r="BA425" s="32"/>
      <c r="BB425" s="32"/>
    </row>
    <row r="426" spans="1:54" x14ac:dyDescent="0.2">
      <c r="A426" s="94" t="s">
        <v>510</v>
      </c>
      <c r="B426" s="90" t="s">
        <v>1180</v>
      </c>
      <c r="C426" s="91" t="s">
        <v>1254</v>
      </c>
      <c r="D426" s="92">
        <f t="shared" si="18"/>
        <v>25200</v>
      </c>
      <c r="E426" s="92" t="s">
        <v>1064</v>
      </c>
      <c r="F426" s="96">
        <f t="shared" si="19"/>
        <v>16</v>
      </c>
      <c r="G426" s="93">
        <v>1</v>
      </c>
      <c r="H426" s="93"/>
      <c r="I426" s="93">
        <v>1</v>
      </c>
      <c r="J426" s="93">
        <v>9</v>
      </c>
      <c r="K426" s="93">
        <v>1</v>
      </c>
      <c r="L426" s="93"/>
      <c r="M426" s="93"/>
      <c r="N426" s="93"/>
      <c r="O426" s="93"/>
      <c r="P426" s="93"/>
      <c r="Q426" s="93"/>
      <c r="R426" s="93">
        <v>2</v>
      </c>
      <c r="S426" s="93"/>
      <c r="T426" s="93"/>
      <c r="U426" s="93"/>
      <c r="V426" s="93">
        <f t="shared" si="20"/>
        <v>0</v>
      </c>
      <c r="W426" s="93"/>
      <c r="X426" s="93"/>
      <c r="Y426" s="93"/>
      <c r="Z426" s="93"/>
      <c r="AA426" s="93"/>
      <c r="AB426" s="93"/>
      <c r="AC426" s="93"/>
      <c r="AD426" s="93"/>
      <c r="AE426" s="93"/>
      <c r="AF426" s="93"/>
      <c r="AG426" s="93"/>
      <c r="AH426" s="93"/>
      <c r="AI426" s="93"/>
      <c r="AJ426" s="93"/>
      <c r="AK426" s="93"/>
      <c r="AL426" s="93"/>
      <c r="AM426" s="93"/>
      <c r="AN426" s="93"/>
      <c r="AO426" s="93"/>
      <c r="AP426" s="93"/>
      <c r="AQ426" s="93"/>
      <c r="AR426" s="93"/>
      <c r="AS426" s="93"/>
      <c r="AT426" s="93"/>
      <c r="AU426" s="93">
        <v>2</v>
      </c>
      <c r="AV426" s="94" t="s">
        <v>510</v>
      </c>
      <c r="AW426" s="90" t="s">
        <v>1180</v>
      </c>
      <c r="AX426" s="32"/>
      <c r="AY426" s="32"/>
      <c r="AZ426" s="32"/>
      <c r="BA426" s="32"/>
      <c r="BB426" s="32"/>
    </row>
    <row r="427" spans="1:54" x14ac:dyDescent="0.2">
      <c r="A427" s="84" t="s">
        <v>510</v>
      </c>
      <c r="B427" s="85" t="s">
        <v>1181</v>
      </c>
      <c r="C427" s="86" t="s">
        <v>1255</v>
      </c>
      <c r="D427" s="87">
        <f t="shared" si="18"/>
        <v>25200</v>
      </c>
      <c r="E427" s="87" t="s">
        <v>1064</v>
      </c>
      <c r="F427" s="95">
        <f t="shared" si="19"/>
        <v>16</v>
      </c>
      <c r="G427" s="88">
        <v>1</v>
      </c>
      <c r="H427" s="89"/>
      <c r="I427" s="88">
        <v>1</v>
      </c>
      <c r="J427" s="89">
        <v>9</v>
      </c>
      <c r="K427" s="88">
        <v>1</v>
      </c>
      <c r="L427" s="89"/>
      <c r="M427" s="88"/>
      <c r="N427" s="89"/>
      <c r="O427" s="88"/>
      <c r="P427" s="89"/>
      <c r="Q427" s="88"/>
      <c r="R427" s="89">
        <v>2</v>
      </c>
      <c r="S427" s="88"/>
      <c r="T427" s="89"/>
      <c r="U427" s="88"/>
      <c r="V427" s="89">
        <f t="shared" si="20"/>
        <v>0</v>
      </c>
      <c r="W427" s="88"/>
      <c r="X427" s="89"/>
      <c r="Y427" s="88"/>
      <c r="Z427" s="89"/>
      <c r="AA427" s="88"/>
      <c r="AB427" s="89"/>
      <c r="AC427" s="88"/>
      <c r="AD427" s="89"/>
      <c r="AE427" s="88"/>
      <c r="AF427" s="89"/>
      <c r="AG427" s="88"/>
      <c r="AH427" s="89"/>
      <c r="AI427" s="88"/>
      <c r="AJ427" s="89"/>
      <c r="AK427" s="88"/>
      <c r="AL427" s="89"/>
      <c r="AM427" s="88"/>
      <c r="AN427" s="89"/>
      <c r="AO427" s="88"/>
      <c r="AP427" s="89"/>
      <c r="AQ427" s="88"/>
      <c r="AR427" s="89">
        <v>2</v>
      </c>
      <c r="AS427" s="88"/>
      <c r="AT427" s="89"/>
      <c r="AU427" s="88"/>
      <c r="AV427" s="84" t="s">
        <v>510</v>
      </c>
      <c r="AW427" s="85" t="s">
        <v>1181</v>
      </c>
      <c r="AX427" s="32"/>
      <c r="AY427" s="32"/>
      <c r="AZ427" s="32"/>
      <c r="BA427" s="32"/>
      <c r="BB427" s="32"/>
    </row>
    <row r="428" spans="1:54" x14ac:dyDescent="0.2">
      <c r="A428" s="94" t="s">
        <v>510</v>
      </c>
      <c r="B428" s="90" t="s">
        <v>1182</v>
      </c>
      <c r="C428" s="91" t="s">
        <v>1256</v>
      </c>
      <c r="D428" s="92">
        <f t="shared" si="18"/>
        <v>26200</v>
      </c>
      <c r="E428" s="92" t="s">
        <v>1064</v>
      </c>
      <c r="F428" s="96">
        <f t="shared" si="19"/>
        <v>16</v>
      </c>
      <c r="G428" s="93">
        <v>1</v>
      </c>
      <c r="H428" s="93"/>
      <c r="I428" s="93">
        <v>1</v>
      </c>
      <c r="J428" s="93">
        <v>9</v>
      </c>
      <c r="K428" s="93">
        <v>1</v>
      </c>
      <c r="L428" s="93"/>
      <c r="M428" s="93"/>
      <c r="N428" s="93"/>
      <c r="O428" s="93"/>
      <c r="P428" s="93"/>
      <c r="Q428" s="93"/>
      <c r="R428" s="93">
        <v>2</v>
      </c>
      <c r="S428" s="93"/>
      <c r="T428" s="93"/>
      <c r="U428" s="93"/>
      <c r="V428" s="93">
        <f t="shared" si="20"/>
        <v>0</v>
      </c>
      <c r="W428" s="93"/>
      <c r="X428" s="93"/>
      <c r="Y428" s="93"/>
      <c r="Z428" s="93"/>
      <c r="AA428" s="93"/>
      <c r="AB428" s="93"/>
      <c r="AC428" s="93"/>
      <c r="AD428" s="93"/>
      <c r="AE428" s="93"/>
      <c r="AF428" s="93"/>
      <c r="AG428" s="93"/>
      <c r="AH428" s="93"/>
      <c r="AI428" s="93"/>
      <c r="AJ428" s="93"/>
      <c r="AK428" s="93"/>
      <c r="AL428" s="93"/>
      <c r="AM428" s="93">
        <v>2</v>
      </c>
      <c r="AN428" s="93"/>
      <c r="AO428" s="93"/>
      <c r="AP428" s="93"/>
      <c r="AQ428" s="93"/>
      <c r="AR428" s="93"/>
      <c r="AS428" s="93"/>
      <c r="AT428" s="93"/>
      <c r="AU428" s="93"/>
      <c r="AV428" s="94" t="s">
        <v>510</v>
      </c>
      <c r="AW428" s="90" t="s">
        <v>1182</v>
      </c>
      <c r="AX428" s="32"/>
      <c r="AY428" s="32"/>
      <c r="AZ428" s="32"/>
      <c r="BA428" s="32"/>
      <c r="BB428" s="32"/>
    </row>
    <row r="429" spans="1:54" x14ac:dyDescent="0.2">
      <c r="A429" s="84" t="s">
        <v>510</v>
      </c>
      <c r="B429" s="85" t="s">
        <v>1183</v>
      </c>
      <c r="C429" s="86" t="s">
        <v>1257</v>
      </c>
      <c r="D429" s="87">
        <f t="shared" si="18"/>
        <v>26600</v>
      </c>
      <c r="E429" s="87" t="s">
        <v>1064</v>
      </c>
      <c r="F429" s="95">
        <f t="shared" si="19"/>
        <v>16</v>
      </c>
      <c r="G429" s="88">
        <v>1</v>
      </c>
      <c r="H429" s="89"/>
      <c r="I429" s="88">
        <v>1</v>
      </c>
      <c r="J429" s="89">
        <v>9</v>
      </c>
      <c r="K429" s="88">
        <v>1</v>
      </c>
      <c r="L429" s="89"/>
      <c r="M429" s="88"/>
      <c r="N429" s="89"/>
      <c r="O429" s="88"/>
      <c r="P429" s="89"/>
      <c r="Q429" s="88"/>
      <c r="R429" s="89">
        <v>2</v>
      </c>
      <c r="S429" s="88"/>
      <c r="T429" s="89"/>
      <c r="U429" s="88"/>
      <c r="V429" s="89">
        <f t="shared" si="20"/>
        <v>0</v>
      </c>
      <c r="W429" s="88"/>
      <c r="X429" s="89"/>
      <c r="Y429" s="88"/>
      <c r="Z429" s="89"/>
      <c r="AA429" s="88"/>
      <c r="AB429" s="89"/>
      <c r="AC429" s="88"/>
      <c r="AD429" s="89"/>
      <c r="AE429" s="88"/>
      <c r="AF429" s="89"/>
      <c r="AG429" s="88"/>
      <c r="AH429" s="89"/>
      <c r="AI429" s="88"/>
      <c r="AJ429" s="89">
        <v>2</v>
      </c>
      <c r="AK429" s="88"/>
      <c r="AL429" s="89"/>
      <c r="AM429" s="88"/>
      <c r="AN429" s="89"/>
      <c r="AO429" s="88"/>
      <c r="AP429" s="89"/>
      <c r="AQ429" s="88"/>
      <c r="AR429" s="89"/>
      <c r="AS429" s="88"/>
      <c r="AT429" s="89"/>
      <c r="AU429" s="88"/>
      <c r="AV429" s="84" t="s">
        <v>510</v>
      </c>
      <c r="AW429" s="85" t="s">
        <v>1183</v>
      </c>
      <c r="AX429" s="32"/>
      <c r="AY429" s="32"/>
      <c r="AZ429" s="32"/>
      <c r="BA429" s="32"/>
      <c r="BB429" s="32"/>
    </row>
    <row r="430" spans="1:54" x14ac:dyDescent="0.2">
      <c r="A430" s="94" t="s">
        <v>510</v>
      </c>
      <c r="B430" s="90" t="s">
        <v>1184</v>
      </c>
      <c r="C430" s="91" t="s">
        <v>1258</v>
      </c>
      <c r="D430" s="92">
        <f t="shared" si="18"/>
        <v>23208</v>
      </c>
      <c r="E430" s="92" t="s">
        <v>1064</v>
      </c>
      <c r="F430" s="96">
        <f t="shared" si="19"/>
        <v>20</v>
      </c>
      <c r="G430" s="93">
        <v>1</v>
      </c>
      <c r="H430" s="93"/>
      <c r="I430" s="93"/>
      <c r="J430" s="93">
        <v>10</v>
      </c>
      <c r="K430" s="93">
        <v>1</v>
      </c>
      <c r="L430" s="93"/>
      <c r="M430" s="93"/>
      <c r="N430" s="93"/>
      <c r="O430" s="93"/>
      <c r="P430" s="93"/>
      <c r="Q430" s="93"/>
      <c r="R430" s="93">
        <v>2</v>
      </c>
      <c r="S430" s="93"/>
      <c r="T430" s="93"/>
      <c r="U430" s="93">
        <v>4</v>
      </c>
      <c r="V430" s="93">
        <f t="shared" si="20"/>
        <v>2</v>
      </c>
      <c r="W430" s="93"/>
      <c r="X430" s="93"/>
      <c r="Y430" s="93"/>
      <c r="Z430" s="93"/>
      <c r="AA430" s="93"/>
      <c r="AB430" s="93"/>
      <c r="AC430" s="93"/>
      <c r="AD430" s="93"/>
      <c r="AE430" s="93"/>
      <c r="AF430" s="93"/>
      <c r="AG430" s="93"/>
      <c r="AH430" s="93"/>
      <c r="AI430" s="93"/>
      <c r="AJ430" s="93"/>
      <c r="AK430" s="93"/>
      <c r="AL430" s="93"/>
      <c r="AM430" s="93"/>
      <c r="AN430" s="93"/>
      <c r="AO430" s="93"/>
      <c r="AP430" s="93"/>
      <c r="AQ430" s="93"/>
      <c r="AR430" s="93"/>
      <c r="AS430" s="93"/>
      <c r="AT430" s="93"/>
      <c r="AU430" s="93"/>
      <c r="AV430" s="94" t="s">
        <v>510</v>
      </c>
      <c r="AW430" s="90" t="s">
        <v>1184</v>
      </c>
      <c r="AX430" s="32"/>
      <c r="AY430" s="32"/>
      <c r="AZ430" s="32"/>
      <c r="BA430" s="32"/>
      <c r="BB430" s="32"/>
    </row>
    <row r="431" spans="1:54" x14ac:dyDescent="0.2">
      <c r="A431" s="84" t="s">
        <v>510</v>
      </c>
      <c r="B431" s="85" t="s">
        <v>1185</v>
      </c>
      <c r="C431" s="86" t="s">
        <v>1259</v>
      </c>
      <c r="D431" s="87">
        <f t="shared" si="18"/>
        <v>24088</v>
      </c>
      <c r="E431" s="87" t="s">
        <v>1064</v>
      </c>
      <c r="F431" s="95">
        <f t="shared" si="19"/>
        <v>22</v>
      </c>
      <c r="G431" s="88">
        <v>1</v>
      </c>
      <c r="H431" s="89"/>
      <c r="I431" s="88"/>
      <c r="J431" s="89">
        <v>10</v>
      </c>
      <c r="K431" s="88">
        <v>1</v>
      </c>
      <c r="L431" s="89"/>
      <c r="M431" s="88"/>
      <c r="N431" s="89"/>
      <c r="O431" s="88"/>
      <c r="P431" s="89"/>
      <c r="Q431" s="88"/>
      <c r="R431" s="89">
        <v>2</v>
      </c>
      <c r="S431" s="88"/>
      <c r="T431" s="89"/>
      <c r="U431" s="88">
        <v>4</v>
      </c>
      <c r="V431" s="89">
        <f t="shared" si="20"/>
        <v>2</v>
      </c>
      <c r="W431" s="88"/>
      <c r="X431" s="89"/>
      <c r="Y431" s="88"/>
      <c r="Z431" s="89"/>
      <c r="AA431" s="88"/>
      <c r="AB431" s="89"/>
      <c r="AC431" s="88"/>
      <c r="AD431" s="89"/>
      <c r="AE431" s="88">
        <v>2</v>
      </c>
      <c r="AF431" s="89"/>
      <c r="AG431" s="88"/>
      <c r="AH431" s="89"/>
      <c r="AI431" s="88"/>
      <c r="AJ431" s="89"/>
      <c r="AK431" s="88"/>
      <c r="AL431" s="89"/>
      <c r="AM431" s="88"/>
      <c r="AN431" s="89"/>
      <c r="AO431" s="88"/>
      <c r="AP431" s="89"/>
      <c r="AQ431" s="88"/>
      <c r="AR431" s="89"/>
      <c r="AS431" s="88"/>
      <c r="AT431" s="89"/>
      <c r="AU431" s="88"/>
      <c r="AV431" s="84" t="s">
        <v>510</v>
      </c>
      <c r="AW431" s="85" t="s">
        <v>1185</v>
      </c>
      <c r="AX431" s="32"/>
      <c r="AY431" s="32"/>
      <c r="AZ431" s="32"/>
      <c r="BA431" s="32"/>
      <c r="BB431" s="32"/>
    </row>
    <row r="432" spans="1:54" x14ac:dyDescent="0.2">
      <c r="A432" s="94" t="s">
        <v>510</v>
      </c>
      <c r="B432" s="90" t="s">
        <v>1186</v>
      </c>
      <c r="C432" s="91" t="s">
        <v>1087</v>
      </c>
      <c r="D432" s="92">
        <f t="shared" si="18"/>
        <v>24088</v>
      </c>
      <c r="E432" s="92" t="s">
        <v>1064</v>
      </c>
      <c r="F432" s="96">
        <f t="shared" si="19"/>
        <v>22</v>
      </c>
      <c r="G432" s="93">
        <v>1</v>
      </c>
      <c r="H432" s="93"/>
      <c r="I432" s="93"/>
      <c r="J432" s="93">
        <v>10</v>
      </c>
      <c r="K432" s="93">
        <v>1</v>
      </c>
      <c r="L432" s="93"/>
      <c r="M432" s="93"/>
      <c r="N432" s="93"/>
      <c r="O432" s="93"/>
      <c r="P432" s="93"/>
      <c r="Q432" s="93"/>
      <c r="R432" s="93">
        <v>2</v>
      </c>
      <c r="S432" s="93"/>
      <c r="T432" s="93"/>
      <c r="U432" s="93">
        <v>4</v>
      </c>
      <c r="V432" s="93">
        <f t="shared" si="20"/>
        <v>2</v>
      </c>
      <c r="W432" s="93"/>
      <c r="X432" s="93"/>
      <c r="Y432" s="93"/>
      <c r="Z432" s="93"/>
      <c r="AA432" s="93"/>
      <c r="AB432" s="93">
        <v>2</v>
      </c>
      <c r="AC432" s="93"/>
      <c r="AD432" s="93"/>
      <c r="AE432" s="93"/>
      <c r="AF432" s="93"/>
      <c r="AG432" s="93"/>
      <c r="AH432" s="93"/>
      <c r="AI432" s="93"/>
      <c r="AJ432" s="93"/>
      <c r="AK432" s="93"/>
      <c r="AL432" s="93"/>
      <c r="AM432" s="93"/>
      <c r="AN432" s="93"/>
      <c r="AO432" s="93"/>
      <c r="AP432" s="93"/>
      <c r="AQ432" s="93"/>
      <c r="AR432" s="93"/>
      <c r="AS432" s="93"/>
      <c r="AT432" s="93"/>
      <c r="AU432" s="93"/>
      <c r="AV432" s="94" t="s">
        <v>510</v>
      </c>
      <c r="AW432" s="90" t="s">
        <v>1186</v>
      </c>
      <c r="AX432" s="32"/>
      <c r="AY432" s="32"/>
      <c r="AZ432" s="32"/>
      <c r="BA432" s="32"/>
      <c r="BB432" s="32"/>
    </row>
    <row r="433" spans="1:54" x14ac:dyDescent="0.2">
      <c r="A433" s="84" t="s">
        <v>510</v>
      </c>
      <c r="B433" s="85" t="s">
        <v>1187</v>
      </c>
      <c r="C433" s="86" t="s">
        <v>1224</v>
      </c>
      <c r="D433" s="87">
        <f t="shared" si="18"/>
        <v>25400</v>
      </c>
      <c r="E433" s="87" t="s">
        <v>1064</v>
      </c>
      <c r="F433" s="95">
        <f t="shared" si="19"/>
        <v>16</v>
      </c>
      <c r="G433" s="88">
        <v>1</v>
      </c>
      <c r="H433" s="89"/>
      <c r="I433" s="88"/>
      <c r="J433" s="89">
        <v>10</v>
      </c>
      <c r="K433" s="88">
        <v>1</v>
      </c>
      <c r="L433" s="89"/>
      <c r="M433" s="88"/>
      <c r="N433" s="89"/>
      <c r="O433" s="88"/>
      <c r="P433" s="89"/>
      <c r="Q433" s="88"/>
      <c r="R433" s="89">
        <v>2</v>
      </c>
      <c r="S433" s="88"/>
      <c r="T433" s="89"/>
      <c r="U433" s="88"/>
      <c r="V433" s="89">
        <f t="shared" si="20"/>
        <v>0</v>
      </c>
      <c r="W433" s="88"/>
      <c r="X433" s="89"/>
      <c r="Y433" s="88"/>
      <c r="Z433" s="89"/>
      <c r="AA433" s="88"/>
      <c r="AB433" s="89"/>
      <c r="AC433" s="88"/>
      <c r="AD433" s="89"/>
      <c r="AE433" s="88"/>
      <c r="AF433" s="89"/>
      <c r="AG433" s="88"/>
      <c r="AH433" s="89"/>
      <c r="AI433" s="88"/>
      <c r="AJ433" s="89"/>
      <c r="AK433" s="88"/>
      <c r="AL433" s="89"/>
      <c r="AM433" s="88"/>
      <c r="AN433" s="89"/>
      <c r="AO433" s="88"/>
      <c r="AP433" s="89"/>
      <c r="AQ433" s="88"/>
      <c r="AR433" s="89"/>
      <c r="AS433" s="88"/>
      <c r="AT433" s="89"/>
      <c r="AU433" s="88">
        <v>2</v>
      </c>
      <c r="AV433" s="84" t="s">
        <v>510</v>
      </c>
      <c r="AW433" s="85" t="s">
        <v>1187</v>
      </c>
      <c r="AX433" s="32"/>
      <c r="AY433" s="32"/>
      <c r="AZ433" s="32"/>
      <c r="BA433" s="32"/>
      <c r="BB433" s="32"/>
    </row>
    <row r="434" spans="1:54" x14ac:dyDescent="0.2">
      <c r="A434" s="94" t="s">
        <v>510</v>
      </c>
      <c r="B434" s="90" t="s">
        <v>1188</v>
      </c>
      <c r="C434" s="91" t="s">
        <v>1225</v>
      </c>
      <c r="D434" s="92">
        <f t="shared" si="18"/>
        <v>25400</v>
      </c>
      <c r="E434" s="92" t="s">
        <v>1064</v>
      </c>
      <c r="F434" s="96">
        <f t="shared" si="19"/>
        <v>16</v>
      </c>
      <c r="G434" s="93">
        <v>1</v>
      </c>
      <c r="H434" s="93"/>
      <c r="I434" s="93"/>
      <c r="J434" s="93">
        <v>10</v>
      </c>
      <c r="K434" s="93">
        <v>1</v>
      </c>
      <c r="L434" s="93"/>
      <c r="M434" s="93"/>
      <c r="N434" s="93"/>
      <c r="O434" s="93"/>
      <c r="P434" s="93"/>
      <c r="Q434" s="93"/>
      <c r="R434" s="93">
        <v>2</v>
      </c>
      <c r="S434" s="93"/>
      <c r="T434" s="93"/>
      <c r="U434" s="93"/>
      <c r="V434" s="93">
        <f t="shared" si="20"/>
        <v>0</v>
      </c>
      <c r="W434" s="93"/>
      <c r="X434" s="93"/>
      <c r="Y434" s="93"/>
      <c r="Z434" s="93"/>
      <c r="AA434" s="93"/>
      <c r="AB434" s="93"/>
      <c r="AC434" s="93"/>
      <c r="AD434" s="93"/>
      <c r="AE434" s="93"/>
      <c r="AF434" s="93"/>
      <c r="AG434" s="93"/>
      <c r="AH434" s="93"/>
      <c r="AI434" s="93"/>
      <c r="AJ434" s="93"/>
      <c r="AK434" s="93"/>
      <c r="AL434" s="93"/>
      <c r="AM434" s="93"/>
      <c r="AN434" s="93"/>
      <c r="AO434" s="93"/>
      <c r="AP434" s="93"/>
      <c r="AQ434" s="93"/>
      <c r="AR434" s="93">
        <v>2</v>
      </c>
      <c r="AS434" s="93"/>
      <c r="AT434" s="93"/>
      <c r="AU434" s="93"/>
      <c r="AV434" s="94" t="s">
        <v>510</v>
      </c>
      <c r="AW434" s="90" t="s">
        <v>1188</v>
      </c>
      <c r="AX434" s="32"/>
      <c r="AY434" s="32"/>
      <c r="AZ434" s="32"/>
      <c r="BA434" s="32"/>
      <c r="BB434" s="32"/>
    </row>
    <row r="435" spans="1:54" x14ac:dyDescent="0.2">
      <c r="A435" s="84" t="s">
        <v>510</v>
      </c>
      <c r="B435" s="85" t="s">
        <v>1189</v>
      </c>
      <c r="C435" s="86" t="s">
        <v>1226</v>
      </c>
      <c r="D435" s="87">
        <f t="shared" si="18"/>
        <v>26400</v>
      </c>
      <c r="E435" s="87" t="s">
        <v>1064</v>
      </c>
      <c r="F435" s="95">
        <f t="shared" si="19"/>
        <v>16</v>
      </c>
      <c r="G435" s="88">
        <v>1</v>
      </c>
      <c r="H435" s="89"/>
      <c r="I435" s="88"/>
      <c r="J435" s="89">
        <v>10</v>
      </c>
      <c r="K435" s="88">
        <v>1</v>
      </c>
      <c r="L435" s="89"/>
      <c r="M435" s="88"/>
      <c r="N435" s="89"/>
      <c r="O435" s="88"/>
      <c r="P435" s="89"/>
      <c r="Q435" s="88"/>
      <c r="R435" s="89">
        <v>2</v>
      </c>
      <c r="S435" s="88"/>
      <c r="T435" s="89"/>
      <c r="U435" s="88"/>
      <c r="V435" s="89">
        <f t="shared" si="20"/>
        <v>0</v>
      </c>
      <c r="W435" s="88"/>
      <c r="X435" s="89"/>
      <c r="Y435" s="88"/>
      <c r="Z435" s="89"/>
      <c r="AA435" s="88"/>
      <c r="AB435" s="89"/>
      <c r="AC435" s="88"/>
      <c r="AD435" s="89"/>
      <c r="AE435" s="88"/>
      <c r="AF435" s="89"/>
      <c r="AG435" s="88"/>
      <c r="AH435" s="89"/>
      <c r="AI435" s="88"/>
      <c r="AJ435" s="89"/>
      <c r="AK435" s="88"/>
      <c r="AL435" s="89"/>
      <c r="AM435" s="88">
        <v>2</v>
      </c>
      <c r="AN435" s="89"/>
      <c r="AO435" s="88"/>
      <c r="AP435" s="89"/>
      <c r="AQ435" s="88"/>
      <c r="AR435" s="89"/>
      <c r="AS435" s="88"/>
      <c r="AT435" s="89"/>
      <c r="AU435" s="88"/>
      <c r="AV435" s="84" t="s">
        <v>510</v>
      </c>
      <c r="AW435" s="85" t="s">
        <v>1189</v>
      </c>
      <c r="AX435" s="32"/>
      <c r="AY435" s="32"/>
      <c r="AZ435" s="32"/>
      <c r="BA435" s="32"/>
      <c r="BB435" s="32"/>
    </row>
    <row r="436" spans="1:54" x14ac:dyDescent="0.2">
      <c r="A436" s="94" t="s">
        <v>510</v>
      </c>
      <c r="B436" s="90" t="s">
        <v>1190</v>
      </c>
      <c r="C436" s="91" t="s">
        <v>1227</v>
      </c>
      <c r="D436" s="92">
        <f t="shared" si="18"/>
        <v>26800</v>
      </c>
      <c r="E436" s="92" t="s">
        <v>1064</v>
      </c>
      <c r="F436" s="96">
        <f t="shared" si="19"/>
        <v>16</v>
      </c>
      <c r="G436" s="93">
        <v>1</v>
      </c>
      <c r="H436" s="93"/>
      <c r="I436" s="93"/>
      <c r="J436" s="93">
        <v>10</v>
      </c>
      <c r="K436" s="93">
        <v>1</v>
      </c>
      <c r="L436" s="93"/>
      <c r="M436" s="93"/>
      <c r="N436" s="93"/>
      <c r="O436" s="93"/>
      <c r="P436" s="93"/>
      <c r="Q436" s="93"/>
      <c r="R436" s="93">
        <v>2</v>
      </c>
      <c r="S436" s="93"/>
      <c r="T436" s="93"/>
      <c r="U436" s="93"/>
      <c r="V436" s="93">
        <f t="shared" si="20"/>
        <v>0</v>
      </c>
      <c r="W436" s="93"/>
      <c r="X436" s="93"/>
      <c r="Y436" s="93"/>
      <c r="Z436" s="93"/>
      <c r="AA436" s="93"/>
      <c r="AB436" s="93"/>
      <c r="AC436" s="93"/>
      <c r="AD436" s="93"/>
      <c r="AE436" s="93"/>
      <c r="AF436" s="93"/>
      <c r="AG436" s="93"/>
      <c r="AH436" s="93"/>
      <c r="AI436" s="93"/>
      <c r="AJ436" s="93">
        <v>2</v>
      </c>
      <c r="AK436" s="93"/>
      <c r="AL436" s="93"/>
      <c r="AM436" s="93"/>
      <c r="AN436" s="93"/>
      <c r="AO436" s="93"/>
      <c r="AP436" s="93"/>
      <c r="AQ436" s="93"/>
      <c r="AR436" s="93"/>
      <c r="AS436" s="93"/>
      <c r="AT436" s="93"/>
      <c r="AU436" s="93"/>
      <c r="AV436" s="94" t="s">
        <v>510</v>
      </c>
      <c r="AW436" s="90" t="s">
        <v>1190</v>
      </c>
      <c r="AX436" s="32"/>
      <c r="AY436" s="32"/>
      <c r="AZ436" s="32"/>
      <c r="BA436" s="32"/>
      <c r="BB436" s="32"/>
    </row>
    <row r="437" spans="1:54" ht="12" x14ac:dyDescent="0.2">
      <c r="A437" s="133" t="s">
        <v>243</v>
      </c>
      <c r="B437" s="64"/>
      <c r="C437" s="59"/>
      <c r="D437" s="60" t="s">
        <v>42</v>
      </c>
      <c r="E437" s="79"/>
      <c r="F437" s="149"/>
      <c r="G437" s="65">
        <f>G4</f>
        <v>3300</v>
      </c>
      <c r="H437" s="66">
        <f t="shared" ref="H437:AU437" si="21">H4</f>
        <v>1300</v>
      </c>
      <c r="I437" s="65">
        <f t="shared" si="21"/>
        <v>1400</v>
      </c>
      <c r="J437" s="66">
        <f t="shared" si="21"/>
        <v>1600</v>
      </c>
      <c r="K437" s="65">
        <f t="shared" si="21"/>
        <v>1800</v>
      </c>
      <c r="L437" s="66">
        <f t="shared" si="21"/>
        <v>650</v>
      </c>
      <c r="M437" s="65">
        <f t="shared" si="21"/>
        <v>3500</v>
      </c>
      <c r="N437" s="66">
        <f t="shared" si="21"/>
        <v>460</v>
      </c>
      <c r="O437" s="65">
        <f t="shared" si="21"/>
        <v>500</v>
      </c>
      <c r="P437" s="66">
        <f t="shared" si="21"/>
        <v>600</v>
      </c>
      <c r="Q437" s="65">
        <f t="shared" si="21"/>
        <v>700</v>
      </c>
      <c r="R437" s="66">
        <f t="shared" si="21"/>
        <v>800</v>
      </c>
      <c r="S437" s="65">
        <f t="shared" si="21"/>
        <v>81</v>
      </c>
      <c r="T437" s="66">
        <f t="shared" si="21"/>
        <v>88</v>
      </c>
      <c r="U437" s="65">
        <f t="shared" si="21"/>
        <v>125</v>
      </c>
      <c r="V437" s="66">
        <f t="shared" si="21"/>
        <v>4</v>
      </c>
      <c r="W437" s="65">
        <f t="shared" si="21"/>
        <v>4</v>
      </c>
      <c r="X437" s="66">
        <f t="shared" si="21"/>
        <v>290</v>
      </c>
      <c r="Y437" s="65">
        <f t="shared" si="21"/>
        <v>385</v>
      </c>
      <c r="Z437" s="66">
        <f t="shared" si="21"/>
        <v>400</v>
      </c>
      <c r="AA437" s="65">
        <f t="shared" si="21"/>
        <v>410</v>
      </c>
      <c r="AB437" s="66">
        <f t="shared" si="21"/>
        <v>440</v>
      </c>
      <c r="AC437" s="65">
        <f t="shared" si="21"/>
        <v>370</v>
      </c>
      <c r="AD437" s="66">
        <f t="shared" si="21"/>
        <v>390</v>
      </c>
      <c r="AE437" s="65">
        <f t="shared" si="21"/>
        <v>440</v>
      </c>
      <c r="AF437" s="66">
        <f t="shared" si="21"/>
        <v>1000</v>
      </c>
      <c r="AG437" s="65">
        <f t="shared" si="21"/>
        <v>1290</v>
      </c>
      <c r="AH437" s="66">
        <f t="shared" si="21"/>
        <v>1550</v>
      </c>
      <c r="AI437" s="65">
        <f t="shared" si="21"/>
        <v>1720</v>
      </c>
      <c r="AJ437" s="66">
        <f t="shared" si="21"/>
        <v>2050</v>
      </c>
      <c r="AK437" s="65">
        <f t="shared" si="21"/>
        <v>1200</v>
      </c>
      <c r="AL437" s="66">
        <f t="shared" si="21"/>
        <v>1420</v>
      </c>
      <c r="AM437" s="65">
        <f t="shared" si="21"/>
        <v>1850</v>
      </c>
      <c r="AN437" s="66">
        <f t="shared" si="21"/>
        <v>750</v>
      </c>
      <c r="AO437" s="65">
        <f t="shared" si="21"/>
        <v>850</v>
      </c>
      <c r="AP437" s="66">
        <f t="shared" si="21"/>
        <v>1050</v>
      </c>
      <c r="AQ437" s="65">
        <f t="shared" si="21"/>
        <v>1150</v>
      </c>
      <c r="AR437" s="66">
        <f t="shared" si="21"/>
        <v>1350</v>
      </c>
      <c r="AS437" s="65">
        <f t="shared" si="21"/>
        <v>850</v>
      </c>
      <c r="AT437" s="66">
        <f t="shared" si="21"/>
        <v>1050</v>
      </c>
      <c r="AU437" s="65">
        <f t="shared" si="21"/>
        <v>1350</v>
      </c>
      <c r="AV437" s="58"/>
      <c r="AW437" s="64"/>
    </row>
    <row r="438" spans="1:54" ht="18" customHeight="1" x14ac:dyDescent="0.25">
      <c r="A438" s="41"/>
      <c r="B438" s="41"/>
      <c r="C438" s="45"/>
      <c r="D438" s="21" t="s">
        <v>845</v>
      </c>
      <c r="E438" s="21"/>
      <c r="F438" s="193" t="s">
        <v>61</v>
      </c>
      <c r="G438" s="22" t="s">
        <v>360</v>
      </c>
      <c r="H438" s="182" t="s">
        <v>847</v>
      </c>
      <c r="I438" s="182"/>
      <c r="J438" s="182"/>
      <c r="K438" s="182"/>
      <c r="L438" s="182"/>
      <c r="M438" s="22"/>
      <c r="N438" s="182" t="s">
        <v>329</v>
      </c>
      <c r="O438" s="182"/>
      <c r="P438" s="182"/>
      <c r="Q438" s="182"/>
      <c r="R438" s="182"/>
      <c r="S438" s="182" t="s">
        <v>848</v>
      </c>
      <c r="T438" s="182"/>
      <c r="U438" s="182"/>
      <c r="V438" s="182" t="s">
        <v>849</v>
      </c>
      <c r="W438" s="182"/>
      <c r="X438" s="182" t="s">
        <v>850</v>
      </c>
      <c r="Y438" s="182"/>
      <c r="Z438" s="182"/>
      <c r="AA438" s="182"/>
      <c r="AB438" s="182"/>
      <c r="AC438" s="182" t="s">
        <v>851</v>
      </c>
      <c r="AD438" s="182"/>
      <c r="AE438" s="182"/>
      <c r="AF438" s="182" t="s">
        <v>852</v>
      </c>
      <c r="AG438" s="182"/>
      <c r="AH438" s="182"/>
      <c r="AI438" s="182"/>
      <c r="AJ438" s="182"/>
      <c r="AK438" s="182" t="s">
        <v>0</v>
      </c>
      <c r="AL438" s="182"/>
      <c r="AM438" s="182"/>
      <c r="AN438" s="182" t="s">
        <v>1</v>
      </c>
      <c r="AO438" s="182"/>
      <c r="AP438" s="182"/>
      <c r="AQ438" s="182"/>
      <c r="AR438" s="182"/>
      <c r="AS438" s="182" t="s">
        <v>2</v>
      </c>
      <c r="AT438" s="182"/>
      <c r="AU438" s="182"/>
      <c r="AV438" s="41"/>
      <c r="AW438" s="41"/>
    </row>
    <row r="439" spans="1:54" ht="12.75" customHeight="1" x14ac:dyDescent="0.2">
      <c r="A439" s="56"/>
      <c r="B439" s="56" t="s">
        <v>359</v>
      </c>
      <c r="C439" s="191" t="s">
        <v>109</v>
      </c>
      <c r="D439" s="23"/>
      <c r="E439" s="23"/>
      <c r="F439" s="184"/>
      <c r="G439" s="18">
        <v>2</v>
      </c>
      <c r="H439" s="61">
        <v>4</v>
      </c>
      <c r="I439" s="18">
        <v>6</v>
      </c>
      <c r="J439" s="61">
        <v>8</v>
      </c>
      <c r="K439" s="18">
        <v>7</v>
      </c>
      <c r="L439" s="61">
        <v>0</v>
      </c>
      <c r="M439" s="18" t="s">
        <v>205</v>
      </c>
      <c r="N439" s="61">
        <v>1</v>
      </c>
      <c r="O439" s="18">
        <v>2</v>
      </c>
      <c r="P439" s="61">
        <v>3</v>
      </c>
      <c r="Q439" s="18">
        <v>4</v>
      </c>
      <c r="R439" s="61">
        <v>6</v>
      </c>
      <c r="S439" s="18">
        <v>1</v>
      </c>
      <c r="T439" s="61">
        <v>2</v>
      </c>
      <c r="U439" s="18">
        <v>3</v>
      </c>
      <c r="V439" s="192" t="s">
        <v>3</v>
      </c>
      <c r="W439" s="192"/>
      <c r="X439" s="61">
        <v>1</v>
      </c>
      <c r="Y439" s="18">
        <v>2</v>
      </c>
      <c r="Z439" s="61">
        <v>3</v>
      </c>
      <c r="AA439" s="18">
        <v>4</v>
      </c>
      <c r="AB439" s="61">
        <v>6</v>
      </c>
      <c r="AC439" s="18">
        <v>2</v>
      </c>
      <c r="AD439" s="61">
        <v>3</v>
      </c>
      <c r="AE439" s="18">
        <v>6</v>
      </c>
      <c r="AF439" s="61">
        <v>1</v>
      </c>
      <c r="AG439" s="18">
        <v>2</v>
      </c>
      <c r="AH439" s="61">
        <v>3</v>
      </c>
      <c r="AI439" s="18">
        <v>4</v>
      </c>
      <c r="AJ439" s="61">
        <v>6</v>
      </c>
      <c r="AK439" s="18">
        <v>2</v>
      </c>
      <c r="AL439" s="61">
        <v>3</v>
      </c>
      <c r="AM439" s="18">
        <v>6</v>
      </c>
      <c r="AN439" s="61">
        <v>1</v>
      </c>
      <c r="AO439" s="18">
        <v>2</v>
      </c>
      <c r="AP439" s="61">
        <v>3</v>
      </c>
      <c r="AQ439" s="18">
        <v>4</v>
      </c>
      <c r="AR439" s="61">
        <v>6</v>
      </c>
      <c r="AS439" s="18">
        <v>2</v>
      </c>
      <c r="AT439" s="61">
        <v>3</v>
      </c>
      <c r="AU439" s="18">
        <v>6</v>
      </c>
      <c r="AW439" s="56"/>
    </row>
    <row r="440" spans="1:54" ht="58.5" customHeight="1" x14ac:dyDescent="0.2">
      <c r="A440" s="57"/>
      <c r="B440" s="57" t="s">
        <v>1412</v>
      </c>
      <c r="C440" s="191"/>
      <c r="D440" s="24" t="s">
        <v>4</v>
      </c>
      <c r="E440" s="24"/>
      <c r="F440" s="184"/>
      <c r="G440" s="25" t="s">
        <v>320</v>
      </c>
      <c r="H440" s="62" t="s">
        <v>321</v>
      </c>
      <c r="I440" s="25" t="s">
        <v>322</v>
      </c>
      <c r="J440" s="62" t="s">
        <v>323</v>
      </c>
      <c r="K440" s="25" t="s">
        <v>324</v>
      </c>
      <c r="L440" s="62" t="s">
        <v>325</v>
      </c>
      <c r="M440" s="25" t="s">
        <v>380</v>
      </c>
      <c r="N440" s="62" t="s">
        <v>1041</v>
      </c>
      <c r="O440" s="25" t="s">
        <v>1042</v>
      </c>
      <c r="P440" s="62" t="s">
        <v>1043</v>
      </c>
      <c r="Q440" s="25" t="s">
        <v>1044</v>
      </c>
      <c r="R440" s="62" t="s">
        <v>1045</v>
      </c>
      <c r="S440" s="25" t="s">
        <v>1046</v>
      </c>
      <c r="T440" s="62" t="s">
        <v>1047</v>
      </c>
      <c r="U440" s="25" t="s">
        <v>1048</v>
      </c>
      <c r="V440" s="62" t="s">
        <v>17</v>
      </c>
      <c r="W440" s="25" t="s">
        <v>1062</v>
      </c>
      <c r="X440" s="62" t="s">
        <v>1033</v>
      </c>
      <c r="Y440" s="25" t="s">
        <v>1034</v>
      </c>
      <c r="Z440" s="62" t="s">
        <v>1035</v>
      </c>
      <c r="AA440" s="25" t="s">
        <v>1036</v>
      </c>
      <c r="AB440" s="62" t="s">
        <v>1037</v>
      </c>
      <c r="AC440" s="25" t="s">
        <v>1038</v>
      </c>
      <c r="AD440" s="62" t="s">
        <v>1039</v>
      </c>
      <c r="AE440" s="25" t="s">
        <v>1040</v>
      </c>
      <c r="AF440" s="62" t="s">
        <v>1049</v>
      </c>
      <c r="AG440" s="25" t="s">
        <v>1050</v>
      </c>
      <c r="AH440" s="62" t="s">
        <v>1051</v>
      </c>
      <c r="AI440" s="25" t="s">
        <v>1052</v>
      </c>
      <c r="AJ440" s="62" t="s">
        <v>1053</v>
      </c>
      <c r="AK440" s="25" t="s">
        <v>1054</v>
      </c>
      <c r="AL440" s="62" t="s">
        <v>1055</v>
      </c>
      <c r="AM440" s="25" t="s">
        <v>1056</v>
      </c>
      <c r="AN440" s="62" t="s">
        <v>18</v>
      </c>
      <c r="AO440" s="25" t="s">
        <v>19</v>
      </c>
      <c r="AP440" s="62" t="s">
        <v>20</v>
      </c>
      <c r="AQ440" s="25" t="s">
        <v>26</v>
      </c>
      <c r="AR440" s="62" t="s">
        <v>27</v>
      </c>
      <c r="AS440" s="25" t="s">
        <v>24</v>
      </c>
      <c r="AT440" s="62" t="s">
        <v>25</v>
      </c>
      <c r="AU440" s="25" t="s">
        <v>28</v>
      </c>
      <c r="AW440" s="57"/>
    </row>
    <row r="441" spans="1:54" ht="12" x14ac:dyDescent="0.2">
      <c r="C441" s="148" t="s">
        <v>80</v>
      </c>
      <c r="F441" s="184"/>
    </row>
  </sheetData>
  <mergeCells count="26">
    <mergeCell ref="X438:AB438"/>
    <mergeCell ref="AC438:AE438"/>
    <mergeCell ref="V439:W439"/>
    <mergeCell ref="C439:C440"/>
    <mergeCell ref="F438:F441"/>
    <mergeCell ref="H438:L438"/>
    <mergeCell ref="N438:R438"/>
    <mergeCell ref="S438:U438"/>
    <mergeCell ref="V438:W438"/>
    <mergeCell ref="AK1:AM1"/>
    <mergeCell ref="AN1:AR1"/>
    <mergeCell ref="AS1:AU1"/>
    <mergeCell ref="AF1:AJ1"/>
    <mergeCell ref="AF438:AJ438"/>
    <mergeCell ref="AK438:AM438"/>
    <mergeCell ref="AN438:AR438"/>
    <mergeCell ref="AS438:AU438"/>
    <mergeCell ref="A2:C3"/>
    <mergeCell ref="F1:F4"/>
    <mergeCell ref="X1:AB1"/>
    <mergeCell ref="AC1:AE1"/>
    <mergeCell ref="N1:R1"/>
    <mergeCell ref="H1:L1"/>
    <mergeCell ref="S1:U1"/>
    <mergeCell ref="V1:W1"/>
    <mergeCell ref="V2:W2"/>
  </mergeCells>
  <phoneticPr fontId="10" type="noConversion"/>
  <conditionalFormatting sqref="U5 U7 U9 U11 U13 U15 U17 U19 U21 U23 U25 U27 U29 U31 U33 U35 U37 U39 U41 U43 U45 U47 U49 U51 U53 U55 U57 U59 U61 U63 U65 U67 U69 U71 U73 U75 U77 U79 U81 U83 U85 U87 U89 U91 U93 U95 U97 U99 U101 U103 U105 U107 U109 U111 U113 U115 U117 U119 U121 U123 U125 U127 U129 U131 U133 U135 U137 U139 U141 U143 U145 U147 U149 U151 U153 U155 U157 U159 U161 U163 U165 U167 U169 U171 U173 U175 U177 U179 U181 U183 U185 U187 U189 U191 U193 U195 U197 U199 U201 U203 U205 U207 U209 U211 U213 U215 U217 U219 U221 U223 U225 U227 U229 U231 U233 U235 U237 U239 U241 U243 U245 U247 U249 U251 U253 U255 U257 U259 U261 U263 U265 U267 U269 U271 U273 U275 U277 U279 U281 U283 U285 U287 U289 U291 U293 U295 U297 U299 U301 U303 U305 U307 U309 U311 U313 U315 U317 U319 U321 U323 U325 U327 U329 U331 U333 U335 U337 U339 U341 U343 U345 U347 U349 U351 U353 U355 U357 U359 U361 U363 U365 U367 U369 U371 U373 U375 U377 U379 U381 U383 U385 U387 U389 U391 U393 U395 U397 U399 U401 U403 U405 U407 U409 U411 U413 U415 U417 U419 U421 U423 U425 U427 U429 U431 U433 U435">
    <cfRule type="cellIs" dxfId="3" priority="1" stopIfTrue="1" operator="equal">
      <formula>0</formula>
    </cfRule>
  </conditionalFormatting>
  <conditionalFormatting sqref="U6 U8 U10 U12 U14 U16 U18 U20 U22 U24 U26 U28 U30 U32 U34 U36 U38 U40 U42 U44 U46 U48 U50 U52 U54 U56 U58 U60 U62 U64 U66 U68 U70 U72 U74 U76 U78 U80 U82 U84 U86 U88 U90 U92 U94 U96 U98 U100 U102 U104 U106 U108 U110 U112 U114 U116 U118 U120 U122 U124 U126 U128 U130 U132 U134 U136 U138 U140 U142 U144 U146 U148 U150 U152 U154 U156 U158 U160 U162 U164 U166 U168 U170 U172 U174 U176 U178 U180 U182 U184 U186 U188 U190 U192 U194 U196 U198 U200 U202 U204 U206 U208 U210 U212 U214 U216 U218 U220 U222 U224 U226 U228 U230 U232 U234 U236 U238 U240 U242 U244 U246 U248 U250 U252 U254 U256 U258 U260 U262 U264 U266 U268 U270 U272 U274 U276 U278 U280 U282 U284 U286 U288 U290 U292 U294 U296 U298 U300 U302 U304 U306 U308 U310 U312 U314 U316 U318 U320 U322 U324 U326 U328 U330 U332 U334 U336 U338 U340 U342 U344 U346 U348 U350 U352 U354 U356 U358 U360 U362 U364 U366 U368 U370 U372 U374 U376 U378 U380 U382 U384 U386 U388 U390 U392 U394 U396 U398 U400 U402 U404 U406 U408 U410 U412 U414 U416 U418 U420 U422 U424 U426 U428 U430 U432 U434 U436">
    <cfRule type="cellIs" dxfId="2" priority="2" stopIfTrue="1" operator="equal">
      <formula>0</formula>
    </cfRule>
  </conditionalFormatting>
  <printOptions horizontalCentered="1"/>
  <pageMargins left="0.39370078740157483" right="0.39370078740157483" top="0.31496062992125984" bottom="0.19685039370078741" header="0.31496062992125984" footer="0.11811023622047245"/>
  <pageSetup paperSize="9" pageOrder="overThenDown"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0F31A-BA63-4D2C-BEDC-FF8E98DCD3BB}">
  <dimension ref="A1:AT44"/>
  <sheetViews>
    <sheetView showGridLines="0" workbookViewId="0">
      <pane xSplit="5" ySplit="4" topLeftCell="F5" activePane="bottomRight" state="frozenSplit"/>
      <selection pane="topRight" activeCell="D1" sqref="D1"/>
      <selection pane="bottomLeft" activeCell="A23" sqref="A23"/>
      <selection pane="bottomRight" activeCell="F5" sqref="F5"/>
    </sheetView>
  </sheetViews>
  <sheetFormatPr defaultRowHeight="11.25" x14ac:dyDescent="0.2"/>
  <cols>
    <col min="1" max="1" width="10.7109375" style="39" customWidth="1"/>
    <col min="2" max="2" width="13.5703125" style="39" customWidth="1"/>
    <col min="3" max="3" width="93" style="39" customWidth="1"/>
    <col min="4" max="4" width="10.28515625" style="40" bestFit="1" customWidth="1"/>
    <col min="5" max="5" width="2.5703125" style="39" customWidth="1"/>
    <col min="6" max="6" width="4.140625" style="39" customWidth="1"/>
    <col min="7" max="7" width="3.85546875" style="39" customWidth="1"/>
    <col min="8" max="8" width="4.42578125" style="39" bestFit="1" customWidth="1"/>
    <col min="9" max="10" width="4.7109375" style="39" customWidth="1"/>
    <col min="11" max="22" width="3.42578125" style="39" customWidth="1"/>
    <col min="23" max="30" width="3.5703125" style="39" bestFit="1" customWidth="1"/>
    <col min="31" max="38" width="4.42578125" style="39" bestFit="1" customWidth="1"/>
    <col min="39" max="40" width="3.5703125" style="39" bestFit="1" customWidth="1"/>
    <col min="41" max="46" width="4.42578125" style="39" bestFit="1" customWidth="1"/>
    <col min="47" max="47" width="1.42578125" style="39" customWidth="1"/>
    <col min="48" max="52" width="3.5703125" style="39" bestFit="1" customWidth="1"/>
    <col min="53" max="16384" width="9.140625" style="39"/>
  </cols>
  <sheetData>
    <row r="1" spans="1:46" ht="17.25" customHeight="1" x14ac:dyDescent="0.25">
      <c r="A1" s="41" t="s">
        <v>2311</v>
      </c>
      <c r="B1" s="41"/>
      <c r="C1" s="45"/>
      <c r="D1" s="21" t="s">
        <v>845</v>
      </c>
      <c r="E1" s="184" t="s">
        <v>61</v>
      </c>
      <c r="F1" s="22" t="s">
        <v>360</v>
      </c>
      <c r="G1" s="2" t="s">
        <v>118</v>
      </c>
      <c r="H1" s="2"/>
      <c r="I1" s="182" t="s">
        <v>328</v>
      </c>
      <c r="J1" s="182"/>
      <c r="K1" s="182" t="s">
        <v>329</v>
      </c>
      <c r="L1" s="182"/>
      <c r="M1" s="182"/>
      <c r="N1" s="182"/>
      <c r="O1" s="182"/>
      <c r="P1" s="182"/>
      <c r="Q1" s="182"/>
      <c r="R1" s="182" t="s">
        <v>848</v>
      </c>
      <c r="S1" s="182"/>
      <c r="T1" s="182"/>
      <c r="U1" s="182" t="s">
        <v>849</v>
      </c>
      <c r="V1" s="182"/>
      <c r="W1" s="182" t="s">
        <v>850</v>
      </c>
      <c r="X1" s="182"/>
      <c r="Y1" s="182"/>
      <c r="Z1" s="182"/>
      <c r="AA1" s="182"/>
      <c r="AB1" s="182" t="s">
        <v>851</v>
      </c>
      <c r="AC1" s="182"/>
      <c r="AD1" s="182"/>
      <c r="AE1" s="182" t="s">
        <v>852</v>
      </c>
      <c r="AF1" s="182"/>
      <c r="AG1" s="182"/>
      <c r="AH1" s="182"/>
      <c r="AI1" s="182"/>
      <c r="AJ1" s="182" t="s">
        <v>0</v>
      </c>
      <c r="AK1" s="182"/>
      <c r="AL1" s="182"/>
      <c r="AM1" s="182" t="s">
        <v>1</v>
      </c>
      <c r="AN1" s="182"/>
      <c r="AO1" s="182"/>
      <c r="AP1" s="182"/>
      <c r="AQ1" s="182"/>
      <c r="AR1" s="182" t="s">
        <v>2</v>
      </c>
      <c r="AS1" s="182"/>
      <c r="AT1" s="182"/>
    </row>
    <row r="2" spans="1:46" ht="15.75" customHeight="1" x14ac:dyDescent="0.2">
      <c r="A2" s="188" t="s">
        <v>2307</v>
      </c>
      <c r="B2" s="189"/>
      <c r="C2" s="189"/>
      <c r="D2" s="23"/>
      <c r="E2" s="184"/>
      <c r="F2" s="55">
        <v>0</v>
      </c>
      <c r="G2" s="67" t="s">
        <v>441</v>
      </c>
      <c r="H2" s="55" t="s">
        <v>442</v>
      </c>
      <c r="I2" s="67" t="s">
        <v>330</v>
      </c>
      <c r="J2" s="55" t="s">
        <v>331</v>
      </c>
      <c r="K2" s="67">
        <v>1</v>
      </c>
      <c r="L2" s="55">
        <v>2</v>
      </c>
      <c r="M2" s="67">
        <v>3</v>
      </c>
      <c r="N2" s="55">
        <v>4</v>
      </c>
      <c r="O2" s="67" t="s">
        <v>443</v>
      </c>
      <c r="P2" s="55">
        <v>6</v>
      </c>
      <c r="Q2" s="67" t="s">
        <v>444</v>
      </c>
      <c r="R2" s="55">
        <v>1</v>
      </c>
      <c r="S2" s="67">
        <v>2</v>
      </c>
      <c r="T2" s="55">
        <v>3</v>
      </c>
      <c r="U2" s="194" t="s">
        <v>3</v>
      </c>
      <c r="V2" s="194"/>
      <c r="W2" s="67">
        <v>1</v>
      </c>
      <c r="X2" s="55">
        <v>2</v>
      </c>
      <c r="Y2" s="67">
        <v>3</v>
      </c>
      <c r="Z2" s="55">
        <v>4</v>
      </c>
      <c r="AA2" s="67">
        <v>6</v>
      </c>
      <c r="AB2" s="55">
        <v>2</v>
      </c>
      <c r="AC2" s="67">
        <v>3</v>
      </c>
      <c r="AD2" s="55">
        <v>6</v>
      </c>
      <c r="AE2" s="67">
        <v>1</v>
      </c>
      <c r="AF2" s="55">
        <v>2</v>
      </c>
      <c r="AG2" s="67">
        <v>3</v>
      </c>
      <c r="AH2" s="55">
        <v>4</v>
      </c>
      <c r="AI2" s="67">
        <v>6</v>
      </c>
      <c r="AJ2" s="55">
        <v>2</v>
      </c>
      <c r="AK2" s="67">
        <v>3</v>
      </c>
      <c r="AL2" s="55">
        <v>6</v>
      </c>
      <c r="AM2" s="67">
        <v>1</v>
      </c>
      <c r="AN2" s="55">
        <v>2</v>
      </c>
      <c r="AO2" s="67">
        <v>3</v>
      </c>
      <c r="AP2" s="55">
        <v>4</v>
      </c>
      <c r="AQ2" s="67">
        <v>6</v>
      </c>
      <c r="AR2" s="55">
        <v>2</v>
      </c>
      <c r="AS2" s="67">
        <v>3</v>
      </c>
      <c r="AT2" s="55">
        <v>6</v>
      </c>
    </row>
    <row r="3" spans="1:46" ht="66" customHeight="1" x14ac:dyDescent="0.2">
      <c r="A3" s="188"/>
      <c r="B3" s="189"/>
      <c r="C3" s="189"/>
      <c r="D3" s="24" t="s">
        <v>4</v>
      </c>
      <c r="E3" s="184"/>
      <c r="F3" s="25" t="s">
        <v>326</v>
      </c>
      <c r="G3" s="62" t="s">
        <v>325</v>
      </c>
      <c r="H3" s="25" t="s">
        <v>440</v>
      </c>
      <c r="I3" s="62" t="s">
        <v>380</v>
      </c>
      <c r="J3" s="25" t="s">
        <v>381</v>
      </c>
      <c r="K3" s="62" t="s">
        <v>1041</v>
      </c>
      <c r="L3" s="25" t="s">
        <v>1042</v>
      </c>
      <c r="M3" s="62" t="s">
        <v>1043</v>
      </c>
      <c r="N3" s="25" t="s">
        <v>1044</v>
      </c>
      <c r="O3" s="62" t="s">
        <v>436</v>
      </c>
      <c r="P3" s="25" t="s">
        <v>1045</v>
      </c>
      <c r="Q3" s="62" t="s">
        <v>438</v>
      </c>
      <c r="R3" s="25" t="s">
        <v>1046</v>
      </c>
      <c r="S3" s="62" t="s">
        <v>1047</v>
      </c>
      <c r="T3" s="25" t="s">
        <v>1048</v>
      </c>
      <c r="U3" s="62" t="s">
        <v>17</v>
      </c>
      <c r="V3" s="25" t="s">
        <v>1062</v>
      </c>
      <c r="W3" s="62" t="s">
        <v>1033</v>
      </c>
      <c r="X3" s="25" t="s">
        <v>1034</v>
      </c>
      <c r="Y3" s="62" t="s">
        <v>1035</v>
      </c>
      <c r="Z3" s="25" t="s">
        <v>1036</v>
      </c>
      <c r="AA3" s="62" t="s">
        <v>1037</v>
      </c>
      <c r="AB3" s="25" t="s">
        <v>1038</v>
      </c>
      <c r="AC3" s="62" t="s">
        <v>1039</v>
      </c>
      <c r="AD3" s="25" t="s">
        <v>1040</v>
      </c>
      <c r="AE3" s="62" t="s">
        <v>1049</v>
      </c>
      <c r="AF3" s="25" t="s">
        <v>1050</v>
      </c>
      <c r="AG3" s="62" t="s">
        <v>1051</v>
      </c>
      <c r="AH3" s="25" t="s">
        <v>1052</v>
      </c>
      <c r="AI3" s="62" t="s">
        <v>1053</v>
      </c>
      <c r="AJ3" s="25" t="s">
        <v>1054</v>
      </c>
      <c r="AK3" s="62" t="s">
        <v>1055</v>
      </c>
      <c r="AL3" s="25" t="s">
        <v>1056</v>
      </c>
      <c r="AM3" s="62" t="s">
        <v>18</v>
      </c>
      <c r="AN3" s="25" t="s">
        <v>19</v>
      </c>
      <c r="AO3" s="62" t="s">
        <v>20</v>
      </c>
      <c r="AP3" s="25" t="s">
        <v>26</v>
      </c>
      <c r="AQ3" s="62" t="s">
        <v>27</v>
      </c>
      <c r="AR3" s="25" t="s">
        <v>24</v>
      </c>
      <c r="AS3" s="62" t="s">
        <v>25</v>
      </c>
      <c r="AT3" s="25" t="s">
        <v>28</v>
      </c>
    </row>
    <row r="4" spans="1:46" ht="12" x14ac:dyDescent="0.2">
      <c r="A4" s="133" t="s">
        <v>243</v>
      </c>
      <c r="B4" s="58"/>
      <c r="C4" s="59" t="s">
        <v>110</v>
      </c>
      <c r="D4" s="60" t="s">
        <v>42</v>
      </c>
      <c r="E4" s="185"/>
      <c r="F4" s="65">
        <f>'komponenty KARAT 2-BUS'!D4</f>
        <v>3100</v>
      </c>
      <c r="G4" s="66">
        <f>'komponenty KARAT 2-BUS'!D20</f>
        <v>650</v>
      </c>
      <c r="H4" s="65">
        <f>'komponenty KARAT 2-BUS'!D22</f>
        <v>1750</v>
      </c>
      <c r="I4" s="66">
        <f>'komponenty KARAT 2-BUS'!D24</f>
        <v>3500</v>
      </c>
      <c r="J4" s="65">
        <f>'komponenty KARAT 2-BUS'!D26</f>
        <v>3750</v>
      </c>
      <c r="K4" s="66">
        <f>'komponenty KARAT 2-BUS'!D45</f>
        <v>460</v>
      </c>
      <c r="L4" s="65">
        <f>'komponenty KARAT 2-BUS'!D46</f>
        <v>500</v>
      </c>
      <c r="M4" s="66">
        <f>'komponenty KARAT 2-BUS'!D47</f>
        <v>600</v>
      </c>
      <c r="N4" s="65">
        <f>'komponenty KARAT 2-BUS'!D48</f>
        <v>700</v>
      </c>
      <c r="O4" s="66">
        <f>'komponenty KARAT 2-BUS'!D49</f>
        <v>700</v>
      </c>
      <c r="P4" s="65">
        <f>'komponenty KARAT 2-BUS'!D50</f>
        <v>800</v>
      </c>
      <c r="Q4" s="66">
        <f>'komponenty KARAT 2-BUS'!D51</f>
        <v>800</v>
      </c>
      <c r="R4" s="65">
        <f>'komponenty KARAT 2-BUS'!D54</f>
        <v>81</v>
      </c>
      <c r="S4" s="66">
        <f>'komponenty KARAT 2-BUS'!D55</f>
        <v>88</v>
      </c>
      <c r="T4" s="65">
        <f>'komponenty KARAT 2-BUS'!D56</f>
        <v>125</v>
      </c>
      <c r="U4" s="66">
        <f>'komponenty KARAT 2-BUS'!D57</f>
        <v>4</v>
      </c>
      <c r="V4" s="65">
        <f>'komponenty KARAT 2-BUS'!D58</f>
        <v>4</v>
      </c>
      <c r="W4" s="66">
        <f>'komponenty KARAT 2-BUS'!D61</f>
        <v>290</v>
      </c>
      <c r="X4" s="65">
        <f>'komponenty KARAT 2-BUS'!D62</f>
        <v>385</v>
      </c>
      <c r="Y4" s="66">
        <f>'komponenty KARAT 2-BUS'!D63</f>
        <v>400</v>
      </c>
      <c r="Z4" s="65">
        <f>'komponenty KARAT 2-BUS'!D64</f>
        <v>410</v>
      </c>
      <c r="AA4" s="66">
        <f>'komponenty KARAT 2-BUS'!D65</f>
        <v>440</v>
      </c>
      <c r="AB4" s="65">
        <f>'komponenty KARAT 2-BUS'!D66</f>
        <v>370</v>
      </c>
      <c r="AC4" s="66">
        <f>'komponenty KARAT 2-BUS'!D67</f>
        <v>390</v>
      </c>
      <c r="AD4" s="65">
        <f>'komponenty KARAT 2-BUS'!D68</f>
        <v>440</v>
      </c>
      <c r="AE4" s="66">
        <f>'komponenty KARAT 2-BUS'!D81</f>
        <v>1000</v>
      </c>
      <c r="AF4" s="65">
        <f>'komponenty KARAT 2-BUS'!D82</f>
        <v>1290</v>
      </c>
      <c r="AG4" s="66">
        <f>'komponenty KARAT 2-BUS'!D83</f>
        <v>1550</v>
      </c>
      <c r="AH4" s="65">
        <f>'komponenty KARAT 2-BUS'!D84</f>
        <v>1720</v>
      </c>
      <c r="AI4" s="66">
        <f>'komponenty KARAT 2-BUS'!D85</f>
        <v>2050</v>
      </c>
      <c r="AJ4" s="65">
        <f>'komponenty KARAT 2-BUS'!D86</f>
        <v>1200</v>
      </c>
      <c r="AK4" s="66">
        <f>'komponenty KARAT 2-BUS'!D87</f>
        <v>1420</v>
      </c>
      <c r="AL4" s="65">
        <f>'komponenty KARAT 2-BUS'!D88</f>
        <v>1850</v>
      </c>
      <c r="AM4" s="66">
        <f>'komponenty KARAT 2-BUS'!D71</f>
        <v>750</v>
      </c>
      <c r="AN4" s="65">
        <f>'komponenty KARAT 2-BUS'!D72</f>
        <v>850</v>
      </c>
      <c r="AO4" s="66">
        <f>'komponenty KARAT 2-BUS'!D73</f>
        <v>1050</v>
      </c>
      <c r="AP4" s="65">
        <f>'komponenty KARAT 2-BUS'!D74</f>
        <v>1150</v>
      </c>
      <c r="AQ4" s="66">
        <f>'komponenty KARAT 2-BUS'!D75</f>
        <v>1350</v>
      </c>
      <c r="AR4" s="65">
        <f>'komponenty KARAT 2-BUS'!D76</f>
        <v>850</v>
      </c>
      <c r="AS4" s="66">
        <f>'komponenty KARAT 2-BUS'!D77</f>
        <v>1050</v>
      </c>
      <c r="AT4" s="65">
        <f>'komponenty KARAT 2-BUS'!D78</f>
        <v>1350</v>
      </c>
    </row>
    <row r="5" spans="1:46" ht="12" customHeight="1" x14ac:dyDescent="0.2">
      <c r="A5" s="97" t="s">
        <v>510</v>
      </c>
      <c r="B5" s="98" t="s">
        <v>1191</v>
      </c>
      <c r="C5" s="86" t="s">
        <v>829</v>
      </c>
      <c r="D5" s="87">
        <f t="shared" ref="D5:D39" si="0">F5*F$4+G5*G$4+H5*H$4+I5*I$4+J5*J$4+K5*K$4+L5*L$4+M5*M$4+N5*N$4+O5*O$4+P5*P$4+Q5*Q$4+R5*R$4+S5*S$4+T5*T$4+U5*U$4+V5*V$4+W5*W$4+X5*X$4+Y5*Y$4+Z5*Z$4+AA5*AA$4+AB5*AB$4+AC5*AC$4+AD5*AD$4+AE5*AE$4+AF5*AF$4+AG5*AG$4+AH5*AH$4+AI5*AI$4+AJ5*AJ$4+AK5*AK$4+AL5*AL$4+AM5*AM$4+AN5*AN$4+AO5*AO$4+AP5*AP$4+AQ5*AQ$4+AR5*AR$4+AS5*AS$4+AT5*AT$4</f>
        <v>7188</v>
      </c>
      <c r="E5" s="95">
        <f>SUM(F5:AT5)</f>
        <v>4</v>
      </c>
      <c r="F5" s="88">
        <v>1</v>
      </c>
      <c r="G5" s="89"/>
      <c r="H5" s="88"/>
      <c r="I5" s="89">
        <v>1</v>
      </c>
      <c r="J5" s="88"/>
      <c r="K5" s="89"/>
      <c r="L5" s="88">
        <v>1</v>
      </c>
      <c r="M5" s="89"/>
      <c r="N5" s="88"/>
      <c r="O5" s="89"/>
      <c r="P5" s="88"/>
      <c r="Q5" s="89"/>
      <c r="R5" s="88"/>
      <c r="S5" s="89">
        <v>1</v>
      </c>
      <c r="T5" s="88"/>
      <c r="U5" s="89">
        <f>IF(OR(SUM(K5:Q5)&lt;2,SUM(R5:T5)&lt;2),0,2*(SUM(K5:Q5)-1))</f>
        <v>0</v>
      </c>
      <c r="V5" s="88"/>
      <c r="W5" s="89"/>
      <c r="X5" s="88"/>
      <c r="Y5" s="89"/>
      <c r="Z5" s="88"/>
      <c r="AA5" s="89"/>
      <c r="AB5" s="88"/>
      <c r="AC5" s="89"/>
      <c r="AD5" s="88"/>
      <c r="AE5" s="89"/>
      <c r="AF5" s="88"/>
      <c r="AG5" s="89"/>
      <c r="AH5" s="88"/>
      <c r="AI5" s="89"/>
      <c r="AJ5" s="88"/>
      <c r="AK5" s="89"/>
      <c r="AL5" s="88"/>
      <c r="AM5" s="89"/>
      <c r="AN5" s="88"/>
      <c r="AO5" s="89"/>
      <c r="AP5" s="88"/>
      <c r="AQ5" s="89"/>
      <c r="AR5" s="88"/>
      <c r="AS5" s="89"/>
      <c r="AT5" s="88"/>
    </row>
    <row r="6" spans="1:46" ht="12" customHeight="1" x14ac:dyDescent="0.2">
      <c r="A6" s="125" t="s">
        <v>510</v>
      </c>
      <c r="B6" s="90" t="s">
        <v>1192</v>
      </c>
      <c r="C6" s="91" t="s">
        <v>830</v>
      </c>
      <c r="D6" s="92">
        <f t="shared" si="0"/>
        <v>7558</v>
      </c>
      <c r="E6" s="96">
        <f t="shared" ref="E6:E39" si="1">SUM(F6:AT6)</f>
        <v>5</v>
      </c>
      <c r="F6" s="93">
        <v>1</v>
      </c>
      <c r="G6" s="93"/>
      <c r="H6" s="93"/>
      <c r="I6" s="93">
        <v>1</v>
      </c>
      <c r="J6" s="93"/>
      <c r="K6" s="93"/>
      <c r="L6" s="93">
        <v>1</v>
      </c>
      <c r="M6" s="93"/>
      <c r="N6" s="93"/>
      <c r="O6" s="93"/>
      <c r="P6" s="93"/>
      <c r="Q6" s="93"/>
      <c r="R6" s="93"/>
      <c r="S6" s="93">
        <v>1</v>
      </c>
      <c r="T6" s="93"/>
      <c r="U6" s="93">
        <f t="shared" ref="U6:U39" si="2">IF(OR(SUM(K6:Q6)&lt;2,SUM(R6:T6)&lt;2),0,2*(SUM(K6:Q6)-1))</f>
        <v>0</v>
      </c>
      <c r="V6" s="93"/>
      <c r="W6" s="93"/>
      <c r="X6" s="93"/>
      <c r="Y6" s="93"/>
      <c r="Z6" s="93"/>
      <c r="AA6" s="93"/>
      <c r="AB6" s="93">
        <v>1</v>
      </c>
      <c r="AC6" s="93"/>
      <c r="AD6" s="93"/>
      <c r="AE6" s="93"/>
      <c r="AF6" s="93"/>
      <c r="AG6" s="93"/>
      <c r="AH6" s="93"/>
      <c r="AI6" s="93"/>
      <c r="AJ6" s="93"/>
      <c r="AK6" s="93"/>
      <c r="AL6" s="93"/>
      <c r="AM6" s="93"/>
      <c r="AN6" s="93"/>
      <c r="AO6" s="93"/>
      <c r="AP6" s="93"/>
      <c r="AQ6" s="93"/>
      <c r="AR6" s="93"/>
      <c r="AS6" s="93"/>
      <c r="AT6" s="93"/>
    </row>
    <row r="7" spans="1:46" ht="12" customHeight="1" x14ac:dyDescent="0.2">
      <c r="A7" s="97" t="s">
        <v>510</v>
      </c>
      <c r="B7" s="85" t="s">
        <v>1193</v>
      </c>
      <c r="C7" s="86" t="s">
        <v>831</v>
      </c>
      <c r="D7" s="87">
        <f t="shared" si="0"/>
        <v>7573</v>
      </c>
      <c r="E7" s="95">
        <f t="shared" si="1"/>
        <v>5</v>
      </c>
      <c r="F7" s="88">
        <v>1</v>
      </c>
      <c r="G7" s="89"/>
      <c r="H7" s="88"/>
      <c r="I7" s="89">
        <v>1</v>
      </c>
      <c r="J7" s="88"/>
      <c r="K7" s="89"/>
      <c r="L7" s="88">
        <v>1</v>
      </c>
      <c r="M7" s="89"/>
      <c r="N7" s="88"/>
      <c r="O7" s="89"/>
      <c r="P7" s="88"/>
      <c r="Q7" s="89"/>
      <c r="R7" s="88"/>
      <c r="S7" s="89">
        <v>1</v>
      </c>
      <c r="T7" s="88"/>
      <c r="U7" s="89">
        <f t="shared" si="2"/>
        <v>0</v>
      </c>
      <c r="V7" s="88"/>
      <c r="W7" s="89"/>
      <c r="X7" s="88">
        <v>1</v>
      </c>
      <c r="Y7" s="89"/>
      <c r="Z7" s="88"/>
      <c r="AA7" s="89"/>
      <c r="AB7" s="88"/>
      <c r="AC7" s="89"/>
      <c r="AD7" s="88"/>
      <c r="AE7" s="89"/>
      <c r="AF7" s="88"/>
      <c r="AG7" s="89"/>
      <c r="AH7" s="88"/>
      <c r="AI7" s="89"/>
      <c r="AJ7" s="88"/>
      <c r="AK7" s="89"/>
      <c r="AL7" s="88"/>
      <c r="AM7" s="89"/>
      <c r="AN7" s="88"/>
      <c r="AO7" s="89"/>
      <c r="AP7" s="88"/>
      <c r="AQ7" s="89"/>
      <c r="AR7" s="88"/>
      <c r="AS7" s="89"/>
      <c r="AT7" s="88"/>
    </row>
    <row r="8" spans="1:46" ht="12" customHeight="1" x14ac:dyDescent="0.2">
      <c r="A8" s="125" t="s">
        <v>510</v>
      </c>
      <c r="B8" s="90" t="s">
        <v>1194</v>
      </c>
      <c r="C8" s="91" t="s">
        <v>832</v>
      </c>
      <c r="D8" s="92">
        <f t="shared" si="0"/>
        <v>8300</v>
      </c>
      <c r="E8" s="96">
        <f t="shared" si="1"/>
        <v>4</v>
      </c>
      <c r="F8" s="93">
        <v>1</v>
      </c>
      <c r="G8" s="93"/>
      <c r="H8" s="93"/>
      <c r="I8" s="93">
        <v>1</v>
      </c>
      <c r="J8" s="93"/>
      <c r="K8" s="93"/>
      <c r="L8" s="93">
        <v>1</v>
      </c>
      <c r="M8" s="93"/>
      <c r="N8" s="93"/>
      <c r="O8" s="93"/>
      <c r="P8" s="93"/>
      <c r="Q8" s="93"/>
      <c r="R8" s="93"/>
      <c r="S8" s="93"/>
      <c r="T8" s="93"/>
      <c r="U8" s="93">
        <f t="shared" si="2"/>
        <v>0</v>
      </c>
      <c r="V8" s="93"/>
      <c r="W8" s="93"/>
      <c r="X8" s="93"/>
      <c r="Y8" s="93"/>
      <c r="Z8" s="93"/>
      <c r="AA8" s="93"/>
      <c r="AB8" s="93"/>
      <c r="AC8" s="93"/>
      <c r="AD8" s="93"/>
      <c r="AE8" s="93"/>
      <c r="AF8" s="93"/>
      <c r="AG8" s="93"/>
      <c r="AH8" s="93"/>
      <c r="AI8" s="93"/>
      <c r="AJ8" s="93">
        <v>1</v>
      </c>
      <c r="AK8" s="93"/>
      <c r="AL8" s="93"/>
      <c r="AM8" s="93"/>
      <c r="AN8" s="93"/>
      <c r="AO8" s="93"/>
      <c r="AP8" s="93"/>
      <c r="AQ8" s="93"/>
      <c r="AR8" s="93"/>
      <c r="AS8" s="93"/>
      <c r="AT8" s="93"/>
    </row>
    <row r="9" spans="1:46" ht="12" customHeight="1" x14ac:dyDescent="0.2">
      <c r="A9" s="97" t="s">
        <v>510</v>
      </c>
      <c r="B9" s="85" t="s">
        <v>1195</v>
      </c>
      <c r="C9" s="86" t="s">
        <v>833</v>
      </c>
      <c r="D9" s="87">
        <f t="shared" si="0"/>
        <v>8390</v>
      </c>
      <c r="E9" s="95">
        <f t="shared" si="1"/>
        <v>4</v>
      </c>
      <c r="F9" s="88">
        <v>1</v>
      </c>
      <c r="G9" s="89"/>
      <c r="H9" s="88"/>
      <c r="I9" s="89">
        <v>1</v>
      </c>
      <c r="J9" s="88"/>
      <c r="K9" s="89"/>
      <c r="L9" s="88">
        <v>1</v>
      </c>
      <c r="M9" s="89"/>
      <c r="N9" s="88"/>
      <c r="O9" s="89"/>
      <c r="P9" s="88"/>
      <c r="Q9" s="89"/>
      <c r="R9" s="88"/>
      <c r="S9" s="89"/>
      <c r="T9" s="88"/>
      <c r="U9" s="89">
        <f t="shared" si="2"/>
        <v>0</v>
      </c>
      <c r="V9" s="88"/>
      <c r="W9" s="89"/>
      <c r="X9" s="88"/>
      <c r="Y9" s="89"/>
      <c r="Z9" s="88"/>
      <c r="AA9" s="89"/>
      <c r="AB9" s="88"/>
      <c r="AC9" s="89"/>
      <c r="AD9" s="88"/>
      <c r="AE9" s="89"/>
      <c r="AF9" s="88">
        <v>1</v>
      </c>
      <c r="AG9" s="89"/>
      <c r="AH9" s="88"/>
      <c r="AI9" s="89"/>
      <c r="AJ9" s="88"/>
      <c r="AK9" s="89"/>
      <c r="AL9" s="88"/>
      <c r="AM9" s="89"/>
      <c r="AN9" s="88"/>
      <c r="AO9" s="89"/>
      <c r="AP9" s="88"/>
      <c r="AQ9" s="89"/>
      <c r="AR9" s="88"/>
      <c r="AS9" s="89"/>
      <c r="AT9" s="88"/>
    </row>
    <row r="10" spans="1:46" ht="12" customHeight="1" x14ac:dyDescent="0.2">
      <c r="A10" s="125" t="s">
        <v>510</v>
      </c>
      <c r="B10" s="90" t="s">
        <v>1196</v>
      </c>
      <c r="C10" s="91" t="s">
        <v>834</v>
      </c>
      <c r="D10" s="92">
        <f t="shared" si="0"/>
        <v>8300</v>
      </c>
      <c r="E10" s="96">
        <f t="shared" si="1"/>
        <v>4</v>
      </c>
      <c r="F10" s="93">
        <v>1</v>
      </c>
      <c r="G10" s="93"/>
      <c r="H10" s="93"/>
      <c r="I10" s="93">
        <v>1</v>
      </c>
      <c r="J10" s="93"/>
      <c r="K10" s="93"/>
      <c r="L10" s="93">
        <v>1</v>
      </c>
      <c r="M10" s="93"/>
      <c r="N10" s="93"/>
      <c r="O10" s="93"/>
      <c r="P10" s="93"/>
      <c r="Q10" s="93"/>
      <c r="R10" s="93"/>
      <c r="S10" s="93"/>
      <c r="T10" s="93"/>
      <c r="U10" s="93">
        <f t="shared" si="2"/>
        <v>0</v>
      </c>
      <c r="V10" s="93"/>
      <c r="W10" s="93"/>
      <c r="X10" s="93"/>
      <c r="Y10" s="93"/>
      <c r="Z10" s="93"/>
      <c r="AA10" s="93"/>
      <c r="AB10" s="93"/>
      <c r="AC10" s="93"/>
      <c r="AD10" s="93"/>
      <c r="AE10" s="93"/>
      <c r="AF10" s="93"/>
      <c r="AG10" s="93"/>
      <c r="AH10" s="93"/>
      <c r="AI10" s="93"/>
      <c r="AJ10" s="93">
        <v>1</v>
      </c>
      <c r="AK10" s="93"/>
      <c r="AL10" s="93"/>
      <c r="AM10" s="93"/>
      <c r="AN10" s="93"/>
      <c r="AO10" s="93"/>
      <c r="AP10" s="93"/>
      <c r="AQ10" s="93"/>
      <c r="AR10" s="93"/>
      <c r="AS10" s="93"/>
      <c r="AT10" s="93"/>
    </row>
    <row r="11" spans="1:46" ht="12" customHeight="1" x14ac:dyDescent="0.2">
      <c r="A11" s="97" t="s">
        <v>510</v>
      </c>
      <c r="B11" s="85" t="s">
        <v>1197</v>
      </c>
      <c r="C11" s="86" t="s">
        <v>835</v>
      </c>
      <c r="D11" s="87">
        <f t="shared" si="0"/>
        <v>8390</v>
      </c>
      <c r="E11" s="95">
        <f t="shared" si="1"/>
        <v>4</v>
      </c>
      <c r="F11" s="88">
        <v>1</v>
      </c>
      <c r="G11" s="89"/>
      <c r="H11" s="88"/>
      <c r="I11" s="89">
        <v>1</v>
      </c>
      <c r="J11" s="88"/>
      <c r="K11" s="89"/>
      <c r="L11" s="88">
        <v>1</v>
      </c>
      <c r="M11" s="89"/>
      <c r="N11" s="88"/>
      <c r="O11" s="89"/>
      <c r="P11" s="88"/>
      <c r="Q11" s="89"/>
      <c r="R11" s="88"/>
      <c r="S11" s="89"/>
      <c r="T11" s="88"/>
      <c r="U11" s="89">
        <f t="shared" si="2"/>
        <v>0</v>
      </c>
      <c r="V11" s="88"/>
      <c r="W11" s="89"/>
      <c r="X11" s="88"/>
      <c r="Y11" s="89"/>
      <c r="Z11" s="88"/>
      <c r="AA11" s="89"/>
      <c r="AB11" s="88"/>
      <c r="AC11" s="89"/>
      <c r="AD11" s="88"/>
      <c r="AE11" s="89"/>
      <c r="AF11" s="88">
        <v>1</v>
      </c>
      <c r="AG11" s="89"/>
      <c r="AH11" s="88"/>
      <c r="AI11" s="89"/>
      <c r="AJ11" s="88"/>
      <c r="AK11" s="89"/>
      <c r="AL11" s="88"/>
      <c r="AM11" s="89"/>
      <c r="AN11" s="88"/>
      <c r="AO11" s="89"/>
      <c r="AP11" s="88"/>
      <c r="AQ11" s="89"/>
      <c r="AR11" s="88"/>
      <c r="AS11" s="89"/>
      <c r="AT11" s="88"/>
    </row>
    <row r="12" spans="1:46" ht="12" customHeight="1" x14ac:dyDescent="0.2">
      <c r="A12" s="125" t="s">
        <v>510</v>
      </c>
      <c r="B12" s="90" t="s">
        <v>1198</v>
      </c>
      <c r="C12" s="91" t="s">
        <v>836</v>
      </c>
      <c r="D12" s="92">
        <f t="shared" si="0"/>
        <v>7975</v>
      </c>
      <c r="E12" s="96">
        <f t="shared" si="1"/>
        <v>5</v>
      </c>
      <c r="F12" s="93">
        <v>1</v>
      </c>
      <c r="G12" s="93">
        <v>1</v>
      </c>
      <c r="H12" s="93"/>
      <c r="I12" s="93">
        <v>1</v>
      </c>
      <c r="J12" s="93"/>
      <c r="K12" s="93"/>
      <c r="L12" s="93"/>
      <c r="M12" s="93">
        <v>1</v>
      </c>
      <c r="N12" s="93"/>
      <c r="O12" s="93"/>
      <c r="P12" s="93"/>
      <c r="Q12" s="93"/>
      <c r="R12" s="93"/>
      <c r="S12" s="93"/>
      <c r="T12" s="93">
        <v>1</v>
      </c>
      <c r="U12" s="93">
        <f t="shared" si="2"/>
        <v>0</v>
      </c>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row>
    <row r="13" spans="1:46" ht="12" customHeight="1" x14ac:dyDescent="0.2">
      <c r="A13" s="97" t="s">
        <v>510</v>
      </c>
      <c r="B13" s="85" t="s">
        <v>1199</v>
      </c>
      <c r="C13" s="86" t="s">
        <v>837</v>
      </c>
      <c r="D13" s="87">
        <f t="shared" si="0"/>
        <v>8365</v>
      </c>
      <c r="E13" s="95">
        <f t="shared" si="1"/>
        <v>6</v>
      </c>
      <c r="F13" s="88">
        <v>1</v>
      </c>
      <c r="G13" s="89">
        <v>1</v>
      </c>
      <c r="H13" s="88"/>
      <c r="I13" s="89">
        <v>1</v>
      </c>
      <c r="J13" s="88"/>
      <c r="K13" s="89"/>
      <c r="L13" s="88"/>
      <c r="M13" s="89">
        <v>1</v>
      </c>
      <c r="N13" s="88"/>
      <c r="O13" s="89"/>
      <c r="P13" s="88"/>
      <c r="Q13" s="89"/>
      <c r="R13" s="88"/>
      <c r="S13" s="89"/>
      <c r="T13" s="88">
        <v>1</v>
      </c>
      <c r="U13" s="89">
        <f t="shared" si="2"/>
        <v>0</v>
      </c>
      <c r="V13" s="88"/>
      <c r="W13" s="89"/>
      <c r="X13" s="88"/>
      <c r="Y13" s="89"/>
      <c r="Z13" s="88"/>
      <c r="AA13" s="89"/>
      <c r="AB13" s="88"/>
      <c r="AC13" s="89">
        <v>1</v>
      </c>
      <c r="AD13" s="88"/>
      <c r="AE13" s="89"/>
      <c r="AF13" s="88"/>
      <c r="AG13" s="89"/>
      <c r="AH13" s="88"/>
      <c r="AI13" s="89"/>
      <c r="AJ13" s="88"/>
      <c r="AK13" s="89"/>
      <c r="AL13" s="88"/>
      <c r="AM13" s="89"/>
      <c r="AN13" s="88"/>
      <c r="AO13" s="89"/>
      <c r="AP13" s="88"/>
      <c r="AQ13" s="89"/>
      <c r="AR13" s="88"/>
      <c r="AS13" s="89"/>
      <c r="AT13" s="88"/>
    </row>
    <row r="14" spans="1:46" ht="12" customHeight="1" x14ac:dyDescent="0.2">
      <c r="A14" s="125" t="s">
        <v>510</v>
      </c>
      <c r="B14" s="90" t="s">
        <v>1200</v>
      </c>
      <c r="C14" s="91" t="s">
        <v>838</v>
      </c>
      <c r="D14" s="92">
        <f t="shared" si="0"/>
        <v>8375</v>
      </c>
      <c r="E14" s="96">
        <f t="shared" si="1"/>
        <v>6</v>
      </c>
      <c r="F14" s="93">
        <v>1</v>
      </c>
      <c r="G14" s="93">
        <v>1</v>
      </c>
      <c r="H14" s="93"/>
      <c r="I14" s="93">
        <v>1</v>
      </c>
      <c r="J14" s="93"/>
      <c r="K14" s="93"/>
      <c r="L14" s="93"/>
      <c r="M14" s="93">
        <v>1</v>
      </c>
      <c r="N14" s="93"/>
      <c r="O14" s="93"/>
      <c r="P14" s="93"/>
      <c r="Q14" s="93"/>
      <c r="R14" s="93"/>
      <c r="S14" s="93"/>
      <c r="T14" s="93">
        <v>1</v>
      </c>
      <c r="U14" s="93">
        <f t="shared" si="2"/>
        <v>0</v>
      </c>
      <c r="V14" s="93"/>
      <c r="W14" s="93"/>
      <c r="X14" s="93"/>
      <c r="Y14" s="93">
        <v>1</v>
      </c>
      <c r="Z14" s="93"/>
      <c r="AA14" s="93"/>
      <c r="AB14" s="93"/>
      <c r="AC14" s="93"/>
      <c r="AD14" s="93"/>
      <c r="AE14" s="93"/>
      <c r="AF14" s="93"/>
      <c r="AG14" s="93"/>
      <c r="AH14" s="93"/>
      <c r="AI14" s="93"/>
      <c r="AJ14" s="93"/>
      <c r="AK14" s="93"/>
      <c r="AL14" s="93"/>
      <c r="AM14" s="93"/>
      <c r="AN14" s="93"/>
      <c r="AO14" s="93"/>
      <c r="AP14" s="93"/>
      <c r="AQ14" s="93"/>
      <c r="AR14" s="93"/>
      <c r="AS14" s="93"/>
      <c r="AT14" s="93"/>
    </row>
    <row r="15" spans="1:46" ht="12" customHeight="1" x14ac:dyDescent="0.2">
      <c r="A15" s="97" t="s">
        <v>510</v>
      </c>
      <c r="B15" s="85" t="s">
        <v>1201</v>
      </c>
      <c r="C15" s="86" t="s">
        <v>839</v>
      </c>
      <c r="D15" s="87">
        <f t="shared" si="0"/>
        <v>8900</v>
      </c>
      <c r="E15" s="95">
        <f t="shared" si="1"/>
        <v>5</v>
      </c>
      <c r="F15" s="88">
        <v>1</v>
      </c>
      <c r="G15" s="89">
        <v>1</v>
      </c>
      <c r="H15" s="88"/>
      <c r="I15" s="89">
        <v>1</v>
      </c>
      <c r="J15" s="88"/>
      <c r="K15" s="89"/>
      <c r="L15" s="88"/>
      <c r="M15" s="89">
        <v>1</v>
      </c>
      <c r="N15" s="88"/>
      <c r="O15" s="89"/>
      <c r="P15" s="88"/>
      <c r="Q15" s="89"/>
      <c r="R15" s="88"/>
      <c r="S15" s="89"/>
      <c r="T15" s="88"/>
      <c r="U15" s="89">
        <f t="shared" si="2"/>
        <v>0</v>
      </c>
      <c r="V15" s="88"/>
      <c r="W15" s="89"/>
      <c r="X15" s="88"/>
      <c r="Y15" s="89"/>
      <c r="Z15" s="88"/>
      <c r="AA15" s="89"/>
      <c r="AB15" s="88"/>
      <c r="AC15" s="89"/>
      <c r="AD15" s="88"/>
      <c r="AE15" s="89"/>
      <c r="AF15" s="88"/>
      <c r="AG15" s="89"/>
      <c r="AH15" s="88"/>
      <c r="AI15" s="89"/>
      <c r="AJ15" s="88"/>
      <c r="AK15" s="89"/>
      <c r="AL15" s="88"/>
      <c r="AM15" s="89"/>
      <c r="AN15" s="88"/>
      <c r="AO15" s="89"/>
      <c r="AP15" s="88"/>
      <c r="AQ15" s="89"/>
      <c r="AR15" s="88"/>
      <c r="AS15" s="89">
        <v>1</v>
      </c>
      <c r="AT15" s="88"/>
    </row>
    <row r="16" spans="1:46" ht="12" customHeight="1" x14ac:dyDescent="0.2">
      <c r="A16" s="125" t="s">
        <v>510</v>
      </c>
      <c r="B16" s="90" t="s">
        <v>1202</v>
      </c>
      <c r="C16" s="91" t="s">
        <v>840</v>
      </c>
      <c r="D16" s="92">
        <f t="shared" si="0"/>
        <v>8900</v>
      </c>
      <c r="E16" s="96">
        <f t="shared" si="1"/>
        <v>5</v>
      </c>
      <c r="F16" s="93">
        <v>1</v>
      </c>
      <c r="G16" s="93">
        <v>1</v>
      </c>
      <c r="H16" s="93"/>
      <c r="I16" s="93">
        <v>1</v>
      </c>
      <c r="J16" s="93"/>
      <c r="K16" s="93"/>
      <c r="L16" s="93"/>
      <c r="M16" s="93">
        <v>1</v>
      </c>
      <c r="N16" s="93"/>
      <c r="O16" s="93"/>
      <c r="P16" s="93"/>
      <c r="Q16" s="93"/>
      <c r="R16" s="93"/>
      <c r="S16" s="93"/>
      <c r="T16" s="93"/>
      <c r="U16" s="93">
        <f t="shared" si="2"/>
        <v>0</v>
      </c>
      <c r="V16" s="93"/>
      <c r="W16" s="93"/>
      <c r="X16" s="93"/>
      <c r="Y16" s="93"/>
      <c r="Z16" s="93"/>
      <c r="AA16" s="93"/>
      <c r="AB16" s="93"/>
      <c r="AC16" s="93"/>
      <c r="AD16" s="93"/>
      <c r="AE16" s="93"/>
      <c r="AF16" s="93"/>
      <c r="AG16" s="93"/>
      <c r="AH16" s="93"/>
      <c r="AI16" s="93"/>
      <c r="AJ16" s="93"/>
      <c r="AK16" s="93"/>
      <c r="AL16" s="93"/>
      <c r="AM16" s="93"/>
      <c r="AN16" s="93"/>
      <c r="AO16" s="93">
        <v>1</v>
      </c>
      <c r="AP16" s="93"/>
      <c r="AQ16" s="93"/>
      <c r="AR16" s="93"/>
      <c r="AS16" s="93"/>
      <c r="AT16" s="93"/>
    </row>
    <row r="17" spans="1:46" ht="12" customHeight="1" x14ac:dyDescent="0.2">
      <c r="A17" s="97" t="s">
        <v>510</v>
      </c>
      <c r="B17" s="85" t="s">
        <v>1203</v>
      </c>
      <c r="C17" s="86" t="s">
        <v>841</v>
      </c>
      <c r="D17" s="87">
        <f t="shared" si="0"/>
        <v>9270</v>
      </c>
      <c r="E17" s="95">
        <f t="shared" si="1"/>
        <v>5</v>
      </c>
      <c r="F17" s="88">
        <v>1</v>
      </c>
      <c r="G17" s="89">
        <v>1</v>
      </c>
      <c r="H17" s="88"/>
      <c r="I17" s="89">
        <v>1</v>
      </c>
      <c r="J17" s="88"/>
      <c r="K17" s="89"/>
      <c r="L17" s="88"/>
      <c r="M17" s="89">
        <v>1</v>
      </c>
      <c r="N17" s="88"/>
      <c r="O17" s="89"/>
      <c r="P17" s="88"/>
      <c r="Q17" s="89"/>
      <c r="R17" s="88"/>
      <c r="S17" s="89"/>
      <c r="T17" s="88"/>
      <c r="U17" s="89">
        <f t="shared" si="2"/>
        <v>0</v>
      </c>
      <c r="V17" s="88"/>
      <c r="W17" s="89"/>
      <c r="X17" s="88"/>
      <c r="Y17" s="89"/>
      <c r="Z17" s="88"/>
      <c r="AA17" s="89"/>
      <c r="AB17" s="88"/>
      <c r="AC17" s="89"/>
      <c r="AD17" s="88"/>
      <c r="AE17" s="89"/>
      <c r="AF17" s="88"/>
      <c r="AG17" s="89"/>
      <c r="AH17" s="88"/>
      <c r="AI17" s="89"/>
      <c r="AJ17" s="88"/>
      <c r="AK17" s="89">
        <v>1</v>
      </c>
      <c r="AL17" s="88"/>
      <c r="AM17" s="89"/>
      <c r="AN17" s="88"/>
      <c r="AO17" s="89"/>
      <c r="AP17" s="88"/>
      <c r="AQ17" s="89"/>
      <c r="AR17" s="88"/>
      <c r="AS17" s="89"/>
      <c r="AT17" s="88"/>
    </row>
    <row r="18" spans="1:46" ht="12" customHeight="1" x14ac:dyDescent="0.2">
      <c r="A18" s="125" t="s">
        <v>510</v>
      </c>
      <c r="B18" s="90" t="s">
        <v>1204</v>
      </c>
      <c r="C18" s="91" t="s">
        <v>964</v>
      </c>
      <c r="D18" s="92">
        <f t="shared" si="0"/>
        <v>9400</v>
      </c>
      <c r="E18" s="96">
        <f t="shared" si="1"/>
        <v>5</v>
      </c>
      <c r="F18" s="93">
        <v>1</v>
      </c>
      <c r="G18" s="93">
        <v>1</v>
      </c>
      <c r="H18" s="93"/>
      <c r="I18" s="93">
        <v>1</v>
      </c>
      <c r="J18" s="93"/>
      <c r="K18" s="93"/>
      <c r="L18" s="93"/>
      <c r="M18" s="93">
        <v>1</v>
      </c>
      <c r="N18" s="93"/>
      <c r="O18" s="93"/>
      <c r="P18" s="93"/>
      <c r="Q18" s="93"/>
      <c r="R18" s="93"/>
      <c r="S18" s="93"/>
      <c r="T18" s="93"/>
      <c r="U18" s="93">
        <f t="shared" si="2"/>
        <v>0</v>
      </c>
      <c r="V18" s="93"/>
      <c r="W18" s="93"/>
      <c r="X18" s="93"/>
      <c r="Y18" s="93"/>
      <c r="Z18" s="93"/>
      <c r="AA18" s="93"/>
      <c r="AB18" s="93"/>
      <c r="AC18" s="93"/>
      <c r="AD18" s="93"/>
      <c r="AE18" s="93"/>
      <c r="AF18" s="93"/>
      <c r="AG18" s="93">
        <v>1</v>
      </c>
      <c r="AH18" s="93"/>
      <c r="AI18" s="93"/>
      <c r="AJ18" s="93"/>
      <c r="AK18" s="93"/>
      <c r="AL18" s="93"/>
      <c r="AM18" s="93"/>
      <c r="AN18" s="93"/>
      <c r="AO18" s="93"/>
      <c r="AP18" s="93"/>
      <c r="AQ18" s="93"/>
      <c r="AR18" s="93"/>
      <c r="AS18" s="93"/>
      <c r="AT18" s="93"/>
    </row>
    <row r="19" spans="1:46" ht="12" customHeight="1" x14ac:dyDescent="0.2">
      <c r="A19" s="97" t="s">
        <v>510</v>
      </c>
      <c r="B19" s="85" t="s">
        <v>1205</v>
      </c>
      <c r="C19" s="86" t="s">
        <v>1066</v>
      </c>
      <c r="D19" s="87">
        <f t="shared" si="0"/>
        <v>8776</v>
      </c>
      <c r="E19" s="95">
        <f t="shared" si="1"/>
        <v>7</v>
      </c>
      <c r="F19" s="88">
        <v>1</v>
      </c>
      <c r="G19" s="89">
        <v>2</v>
      </c>
      <c r="H19" s="88"/>
      <c r="I19" s="89">
        <v>1</v>
      </c>
      <c r="J19" s="88"/>
      <c r="K19" s="89"/>
      <c r="L19" s="88"/>
      <c r="M19" s="89"/>
      <c r="N19" s="88">
        <v>1</v>
      </c>
      <c r="O19" s="89"/>
      <c r="P19" s="88"/>
      <c r="Q19" s="89"/>
      <c r="R19" s="88"/>
      <c r="S19" s="89">
        <v>2</v>
      </c>
      <c r="T19" s="88"/>
      <c r="U19" s="89">
        <f t="shared" si="2"/>
        <v>0</v>
      </c>
      <c r="V19" s="88"/>
      <c r="W19" s="89"/>
      <c r="X19" s="88"/>
      <c r="Y19" s="89"/>
      <c r="Z19" s="88"/>
      <c r="AA19" s="89"/>
      <c r="AB19" s="88"/>
      <c r="AC19" s="89"/>
      <c r="AD19" s="88"/>
      <c r="AE19" s="89"/>
      <c r="AF19" s="88"/>
      <c r="AG19" s="89"/>
      <c r="AH19" s="88"/>
      <c r="AI19" s="89"/>
      <c r="AJ19" s="88"/>
      <c r="AK19" s="89"/>
      <c r="AL19" s="88"/>
      <c r="AM19" s="89"/>
      <c r="AN19" s="88"/>
      <c r="AO19" s="89"/>
      <c r="AP19" s="88"/>
      <c r="AQ19" s="89"/>
      <c r="AR19" s="88"/>
      <c r="AS19" s="89"/>
      <c r="AT19" s="88"/>
    </row>
    <row r="20" spans="1:46" ht="12" customHeight="1" x14ac:dyDescent="0.2">
      <c r="A20" s="125" t="s">
        <v>510</v>
      </c>
      <c r="B20" s="90" t="s">
        <v>1206</v>
      </c>
      <c r="C20" s="91" t="s">
        <v>1067</v>
      </c>
      <c r="D20" s="92">
        <f t="shared" si="0"/>
        <v>9186</v>
      </c>
      <c r="E20" s="96">
        <f t="shared" si="1"/>
        <v>8</v>
      </c>
      <c r="F20" s="93">
        <v>1</v>
      </c>
      <c r="G20" s="93">
        <v>2</v>
      </c>
      <c r="H20" s="93"/>
      <c r="I20" s="93">
        <v>1</v>
      </c>
      <c r="J20" s="93"/>
      <c r="K20" s="93"/>
      <c r="L20" s="93"/>
      <c r="M20" s="93"/>
      <c r="N20" s="93">
        <v>1</v>
      </c>
      <c r="O20" s="93"/>
      <c r="P20" s="93"/>
      <c r="Q20" s="93"/>
      <c r="R20" s="93"/>
      <c r="S20" s="93">
        <v>2</v>
      </c>
      <c r="T20" s="93"/>
      <c r="U20" s="93">
        <f t="shared" si="2"/>
        <v>0</v>
      </c>
      <c r="V20" s="93"/>
      <c r="W20" s="93"/>
      <c r="X20" s="93"/>
      <c r="Y20" s="93"/>
      <c r="Z20" s="93">
        <v>1</v>
      </c>
      <c r="AA20" s="93"/>
      <c r="AB20" s="93"/>
      <c r="AC20" s="93"/>
      <c r="AD20" s="93"/>
      <c r="AE20" s="93"/>
      <c r="AF20" s="93"/>
      <c r="AG20" s="93"/>
      <c r="AH20" s="93"/>
      <c r="AI20" s="93"/>
      <c r="AJ20" s="93"/>
      <c r="AK20" s="93"/>
      <c r="AL20" s="93"/>
      <c r="AM20" s="93"/>
      <c r="AN20" s="93"/>
      <c r="AO20" s="93"/>
      <c r="AP20" s="93"/>
      <c r="AQ20" s="93"/>
      <c r="AR20" s="93"/>
      <c r="AS20" s="93"/>
      <c r="AT20" s="93"/>
    </row>
    <row r="21" spans="1:46" ht="12" customHeight="1" x14ac:dyDescent="0.2">
      <c r="A21" s="97" t="s">
        <v>510</v>
      </c>
      <c r="B21" s="85" t="s">
        <v>1207</v>
      </c>
      <c r="C21" s="86" t="s">
        <v>1068</v>
      </c>
      <c r="D21" s="87">
        <f t="shared" si="0"/>
        <v>9186</v>
      </c>
      <c r="E21" s="95">
        <f t="shared" si="1"/>
        <v>8</v>
      </c>
      <c r="F21" s="88">
        <v>1</v>
      </c>
      <c r="G21" s="89">
        <v>2</v>
      </c>
      <c r="H21" s="88"/>
      <c r="I21" s="89">
        <v>1</v>
      </c>
      <c r="J21" s="88"/>
      <c r="K21" s="89"/>
      <c r="L21" s="88"/>
      <c r="M21" s="89"/>
      <c r="N21" s="88">
        <v>1</v>
      </c>
      <c r="O21" s="89"/>
      <c r="P21" s="88"/>
      <c r="Q21" s="89"/>
      <c r="R21" s="88"/>
      <c r="S21" s="89">
        <v>2</v>
      </c>
      <c r="T21" s="88"/>
      <c r="U21" s="89">
        <f t="shared" si="2"/>
        <v>0</v>
      </c>
      <c r="V21" s="88"/>
      <c r="W21" s="89"/>
      <c r="X21" s="88"/>
      <c r="Y21" s="89"/>
      <c r="Z21" s="88">
        <v>1</v>
      </c>
      <c r="AA21" s="89"/>
      <c r="AB21" s="88"/>
      <c r="AC21" s="89"/>
      <c r="AD21" s="88"/>
      <c r="AE21" s="89"/>
      <c r="AF21" s="88"/>
      <c r="AG21" s="89"/>
      <c r="AH21" s="88"/>
      <c r="AI21" s="89"/>
      <c r="AJ21" s="88"/>
      <c r="AK21" s="89"/>
      <c r="AL21" s="88"/>
      <c r="AM21" s="89"/>
      <c r="AN21" s="88"/>
      <c r="AO21" s="89"/>
      <c r="AP21" s="88"/>
      <c r="AQ21" s="89"/>
      <c r="AR21" s="88"/>
      <c r="AS21" s="89"/>
      <c r="AT21" s="88"/>
    </row>
    <row r="22" spans="1:46" ht="12" customHeight="1" x14ac:dyDescent="0.2">
      <c r="A22" s="125" t="s">
        <v>510</v>
      </c>
      <c r="B22" s="90" t="s">
        <v>1208</v>
      </c>
      <c r="C22" s="91" t="s">
        <v>1069</v>
      </c>
      <c r="D22" s="92">
        <f t="shared" si="0"/>
        <v>9750</v>
      </c>
      <c r="E22" s="96">
        <f t="shared" si="1"/>
        <v>6</v>
      </c>
      <c r="F22" s="93">
        <v>1</v>
      </c>
      <c r="G22" s="93">
        <v>2</v>
      </c>
      <c r="H22" s="93"/>
      <c r="I22" s="93">
        <v>1</v>
      </c>
      <c r="J22" s="93"/>
      <c r="K22" s="93"/>
      <c r="L22" s="93"/>
      <c r="M22" s="93"/>
      <c r="N22" s="93">
        <v>1</v>
      </c>
      <c r="O22" s="93"/>
      <c r="P22" s="93"/>
      <c r="Q22" s="93"/>
      <c r="R22" s="93"/>
      <c r="S22" s="93"/>
      <c r="T22" s="93"/>
      <c r="U22" s="93">
        <f t="shared" si="2"/>
        <v>0</v>
      </c>
      <c r="V22" s="93"/>
      <c r="W22" s="93"/>
      <c r="X22" s="93"/>
      <c r="Y22" s="93"/>
      <c r="Z22" s="93"/>
      <c r="AA22" s="93"/>
      <c r="AB22" s="93"/>
      <c r="AC22" s="93"/>
      <c r="AD22" s="93"/>
      <c r="AE22" s="93"/>
      <c r="AF22" s="93"/>
      <c r="AG22" s="93"/>
      <c r="AH22" s="93"/>
      <c r="AI22" s="93"/>
      <c r="AJ22" s="93"/>
      <c r="AK22" s="93"/>
      <c r="AL22" s="93"/>
      <c r="AM22" s="93"/>
      <c r="AN22" s="93"/>
      <c r="AO22" s="93"/>
      <c r="AP22" s="93">
        <v>1</v>
      </c>
      <c r="AQ22" s="93"/>
      <c r="AR22" s="93"/>
      <c r="AS22" s="93"/>
      <c r="AT22" s="93"/>
    </row>
    <row r="23" spans="1:46" ht="12" customHeight="1" x14ac:dyDescent="0.2">
      <c r="A23" s="97" t="s">
        <v>510</v>
      </c>
      <c r="B23" s="85" t="s">
        <v>1209</v>
      </c>
      <c r="C23" s="86" t="s">
        <v>1070</v>
      </c>
      <c r="D23" s="87">
        <f t="shared" si="0"/>
        <v>9750</v>
      </c>
      <c r="E23" s="95">
        <f t="shared" si="1"/>
        <v>6</v>
      </c>
      <c r="F23" s="88">
        <v>1</v>
      </c>
      <c r="G23" s="89">
        <v>2</v>
      </c>
      <c r="H23" s="88"/>
      <c r="I23" s="89">
        <v>1</v>
      </c>
      <c r="J23" s="88"/>
      <c r="K23" s="89"/>
      <c r="L23" s="88"/>
      <c r="M23" s="89"/>
      <c r="N23" s="88">
        <v>1</v>
      </c>
      <c r="O23" s="89"/>
      <c r="P23" s="88"/>
      <c r="Q23" s="89"/>
      <c r="R23" s="88"/>
      <c r="S23" s="89"/>
      <c r="T23" s="88"/>
      <c r="U23" s="89">
        <f t="shared" si="2"/>
        <v>0</v>
      </c>
      <c r="V23" s="88"/>
      <c r="W23" s="89"/>
      <c r="X23" s="88"/>
      <c r="Y23" s="89"/>
      <c r="Z23" s="88"/>
      <c r="AA23" s="89"/>
      <c r="AB23" s="88"/>
      <c r="AC23" s="89"/>
      <c r="AD23" s="88"/>
      <c r="AE23" s="89"/>
      <c r="AF23" s="88"/>
      <c r="AG23" s="89"/>
      <c r="AH23" s="88"/>
      <c r="AI23" s="89"/>
      <c r="AJ23" s="88"/>
      <c r="AK23" s="89"/>
      <c r="AL23" s="88"/>
      <c r="AM23" s="89"/>
      <c r="AN23" s="88"/>
      <c r="AO23" s="89"/>
      <c r="AP23" s="88">
        <v>1</v>
      </c>
      <c r="AQ23" s="89"/>
      <c r="AR23" s="88"/>
      <c r="AS23" s="89"/>
      <c r="AT23" s="88"/>
    </row>
    <row r="24" spans="1:46" ht="12" customHeight="1" x14ac:dyDescent="0.2">
      <c r="A24" s="125" t="s">
        <v>510</v>
      </c>
      <c r="B24" s="90" t="s">
        <v>1210</v>
      </c>
      <c r="C24" s="91" t="s">
        <v>1071</v>
      </c>
      <c r="D24" s="92">
        <f t="shared" si="0"/>
        <v>10320</v>
      </c>
      <c r="E24" s="96">
        <f t="shared" si="1"/>
        <v>6</v>
      </c>
      <c r="F24" s="93">
        <v>1</v>
      </c>
      <c r="G24" s="93">
        <v>2</v>
      </c>
      <c r="H24" s="93"/>
      <c r="I24" s="93">
        <v>1</v>
      </c>
      <c r="J24" s="93"/>
      <c r="K24" s="93"/>
      <c r="L24" s="93"/>
      <c r="M24" s="93"/>
      <c r="N24" s="93">
        <v>1</v>
      </c>
      <c r="O24" s="93"/>
      <c r="P24" s="93"/>
      <c r="Q24" s="93"/>
      <c r="R24" s="93"/>
      <c r="S24" s="93"/>
      <c r="T24" s="93"/>
      <c r="U24" s="93">
        <f t="shared" si="2"/>
        <v>0</v>
      </c>
      <c r="V24" s="93"/>
      <c r="W24" s="93"/>
      <c r="X24" s="93"/>
      <c r="Y24" s="93"/>
      <c r="Z24" s="93"/>
      <c r="AA24" s="93"/>
      <c r="AB24" s="93"/>
      <c r="AC24" s="93"/>
      <c r="AD24" s="93"/>
      <c r="AE24" s="93"/>
      <c r="AF24" s="93"/>
      <c r="AG24" s="93"/>
      <c r="AH24" s="93">
        <v>1</v>
      </c>
      <c r="AI24" s="93"/>
      <c r="AJ24" s="93"/>
      <c r="AK24" s="93"/>
      <c r="AL24" s="93"/>
      <c r="AM24" s="93"/>
      <c r="AN24" s="93"/>
      <c r="AO24" s="93"/>
      <c r="AP24" s="93"/>
      <c r="AQ24" s="93"/>
      <c r="AR24" s="93"/>
      <c r="AS24" s="93"/>
      <c r="AT24" s="93"/>
    </row>
    <row r="25" spans="1:46" ht="12" customHeight="1" x14ac:dyDescent="0.2">
      <c r="A25" s="97" t="s">
        <v>510</v>
      </c>
      <c r="B25" s="85" t="s">
        <v>1211</v>
      </c>
      <c r="C25" s="86" t="s">
        <v>1072</v>
      </c>
      <c r="D25" s="87">
        <f t="shared" si="0"/>
        <v>10320</v>
      </c>
      <c r="E25" s="95">
        <f t="shared" si="1"/>
        <v>6</v>
      </c>
      <c r="F25" s="88">
        <v>1</v>
      </c>
      <c r="G25" s="89">
        <v>2</v>
      </c>
      <c r="H25" s="88"/>
      <c r="I25" s="89">
        <v>1</v>
      </c>
      <c r="J25" s="88"/>
      <c r="K25" s="89"/>
      <c r="L25" s="88"/>
      <c r="M25" s="89"/>
      <c r="N25" s="88">
        <v>1</v>
      </c>
      <c r="O25" s="89"/>
      <c r="P25" s="88"/>
      <c r="Q25" s="89"/>
      <c r="R25" s="88"/>
      <c r="S25" s="89"/>
      <c r="T25" s="88"/>
      <c r="U25" s="89">
        <f t="shared" si="2"/>
        <v>0</v>
      </c>
      <c r="V25" s="88"/>
      <c r="W25" s="89"/>
      <c r="X25" s="88"/>
      <c r="Y25" s="89"/>
      <c r="Z25" s="88"/>
      <c r="AA25" s="89"/>
      <c r="AB25" s="88"/>
      <c r="AC25" s="89"/>
      <c r="AD25" s="88"/>
      <c r="AE25" s="89"/>
      <c r="AF25" s="88"/>
      <c r="AG25" s="89"/>
      <c r="AH25" s="88">
        <v>1</v>
      </c>
      <c r="AI25" s="89"/>
      <c r="AJ25" s="88"/>
      <c r="AK25" s="89"/>
      <c r="AL25" s="88"/>
      <c r="AM25" s="89"/>
      <c r="AN25" s="88"/>
      <c r="AO25" s="89"/>
      <c r="AP25" s="88"/>
      <c r="AQ25" s="89"/>
      <c r="AR25" s="88"/>
      <c r="AS25" s="89"/>
      <c r="AT25" s="88"/>
    </row>
    <row r="26" spans="1:46" ht="12" customHeight="1" x14ac:dyDescent="0.2">
      <c r="A26" s="125" t="s">
        <v>510</v>
      </c>
      <c r="B26" s="90" t="s">
        <v>1212</v>
      </c>
      <c r="C26" s="91" t="s">
        <v>906</v>
      </c>
      <c r="D26" s="92">
        <f t="shared" si="0"/>
        <v>9400</v>
      </c>
      <c r="E26" s="96">
        <f t="shared" si="1"/>
        <v>6</v>
      </c>
      <c r="F26" s="93">
        <v>1</v>
      </c>
      <c r="G26" s="93"/>
      <c r="H26" s="93">
        <v>1</v>
      </c>
      <c r="I26" s="93">
        <v>1</v>
      </c>
      <c r="J26" s="93"/>
      <c r="K26" s="93"/>
      <c r="L26" s="93"/>
      <c r="M26" s="93"/>
      <c r="N26" s="93"/>
      <c r="O26" s="93"/>
      <c r="P26" s="93"/>
      <c r="Q26" s="93">
        <v>1</v>
      </c>
      <c r="R26" s="93"/>
      <c r="S26" s="93"/>
      <c r="T26" s="93">
        <v>2</v>
      </c>
      <c r="U26" s="93">
        <f t="shared" si="2"/>
        <v>0</v>
      </c>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row>
    <row r="27" spans="1:46" ht="12" customHeight="1" x14ac:dyDescent="0.2">
      <c r="A27" s="97" t="s">
        <v>510</v>
      </c>
      <c r="B27" s="85" t="s">
        <v>1213</v>
      </c>
      <c r="C27" s="86" t="s">
        <v>907</v>
      </c>
      <c r="D27" s="87">
        <f t="shared" si="0"/>
        <v>9840</v>
      </c>
      <c r="E27" s="95">
        <f t="shared" si="1"/>
        <v>7</v>
      </c>
      <c r="F27" s="88">
        <v>1</v>
      </c>
      <c r="G27" s="89"/>
      <c r="H27" s="88">
        <v>1</v>
      </c>
      <c r="I27" s="89">
        <v>1</v>
      </c>
      <c r="J27" s="88"/>
      <c r="K27" s="89"/>
      <c r="L27" s="88"/>
      <c r="M27" s="89"/>
      <c r="N27" s="88"/>
      <c r="O27" s="89"/>
      <c r="P27" s="88"/>
      <c r="Q27" s="89">
        <v>1</v>
      </c>
      <c r="R27" s="88"/>
      <c r="S27" s="89"/>
      <c r="T27" s="88">
        <v>2</v>
      </c>
      <c r="U27" s="89">
        <f t="shared" si="2"/>
        <v>0</v>
      </c>
      <c r="V27" s="88"/>
      <c r="W27" s="89"/>
      <c r="X27" s="88"/>
      <c r="Y27" s="89"/>
      <c r="Z27" s="88"/>
      <c r="AA27" s="89"/>
      <c r="AB27" s="88"/>
      <c r="AC27" s="89"/>
      <c r="AD27" s="88">
        <v>1</v>
      </c>
      <c r="AE27" s="89"/>
      <c r="AF27" s="88"/>
      <c r="AG27" s="89"/>
      <c r="AH27" s="88"/>
      <c r="AI27" s="89"/>
      <c r="AJ27" s="88"/>
      <c r="AK27" s="89"/>
      <c r="AL27" s="88"/>
      <c r="AM27" s="89"/>
      <c r="AN27" s="88"/>
      <c r="AO27" s="89"/>
      <c r="AP27" s="88"/>
      <c r="AQ27" s="89"/>
      <c r="AR27" s="88"/>
      <c r="AS27" s="89"/>
      <c r="AT27" s="88"/>
    </row>
    <row r="28" spans="1:46" ht="12" customHeight="1" x14ac:dyDescent="0.2">
      <c r="A28" s="125" t="s">
        <v>510</v>
      </c>
      <c r="B28" s="90" t="s">
        <v>260</v>
      </c>
      <c r="C28" s="91" t="s">
        <v>908</v>
      </c>
      <c r="D28" s="92">
        <f t="shared" si="0"/>
        <v>9840</v>
      </c>
      <c r="E28" s="96">
        <f t="shared" si="1"/>
        <v>7</v>
      </c>
      <c r="F28" s="93">
        <v>1</v>
      </c>
      <c r="G28" s="93"/>
      <c r="H28" s="93">
        <v>1</v>
      </c>
      <c r="I28" s="93">
        <v>1</v>
      </c>
      <c r="J28" s="93"/>
      <c r="K28" s="93"/>
      <c r="L28" s="93"/>
      <c r="M28" s="93"/>
      <c r="N28" s="93"/>
      <c r="O28" s="93"/>
      <c r="P28" s="93"/>
      <c r="Q28" s="93">
        <v>1</v>
      </c>
      <c r="R28" s="93"/>
      <c r="S28" s="93"/>
      <c r="T28" s="93">
        <v>2</v>
      </c>
      <c r="U28" s="93">
        <f t="shared" si="2"/>
        <v>0</v>
      </c>
      <c r="V28" s="93"/>
      <c r="W28" s="93"/>
      <c r="X28" s="93"/>
      <c r="Y28" s="93"/>
      <c r="Z28" s="93"/>
      <c r="AA28" s="93">
        <v>1</v>
      </c>
      <c r="AB28" s="93"/>
      <c r="AC28" s="93"/>
      <c r="AD28" s="93"/>
      <c r="AE28" s="93"/>
      <c r="AF28" s="93"/>
      <c r="AG28" s="93"/>
      <c r="AH28" s="93"/>
      <c r="AI28" s="93"/>
      <c r="AJ28" s="93"/>
      <c r="AK28" s="93"/>
      <c r="AL28" s="93"/>
      <c r="AM28" s="93"/>
      <c r="AN28" s="93"/>
      <c r="AO28" s="93"/>
      <c r="AP28" s="93"/>
      <c r="AQ28" s="93"/>
      <c r="AR28" s="93"/>
      <c r="AS28" s="93"/>
      <c r="AT28" s="93"/>
    </row>
    <row r="29" spans="1:46" ht="12" customHeight="1" x14ac:dyDescent="0.2">
      <c r="A29" s="97" t="s">
        <v>510</v>
      </c>
      <c r="B29" s="85" t="s">
        <v>261</v>
      </c>
      <c r="C29" s="86" t="s">
        <v>909</v>
      </c>
      <c r="D29" s="87">
        <f t="shared" si="0"/>
        <v>10500</v>
      </c>
      <c r="E29" s="95">
        <f t="shared" si="1"/>
        <v>5</v>
      </c>
      <c r="F29" s="88">
        <v>1</v>
      </c>
      <c r="G29" s="89"/>
      <c r="H29" s="88">
        <v>1</v>
      </c>
      <c r="I29" s="89">
        <v>1</v>
      </c>
      <c r="J29" s="88"/>
      <c r="K29" s="89"/>
      <c r="L29" s="88"/>
      <c r="M29" s="89"/>
      <c r="N29" s="88"/>
      <c r="O29" s="89"/>
      <c r="P29" s="88"/>
      <c r="Q29" s="89">
        <v>1</v>
      </c>
      <c r="R29" s="88"/>
      <c r="S29" s="89"/>
      <c r="T29" s="88"/>
      <c r="U29" s="89">
        <f t="shared" si="2"/>
        <v>0</v>
      </c>
      <c r="V29" s="88"/>
      <c r="W29" s="89"/>
      <c r="X29" s="88"/>
      <c r="Y29" s="89"/>
      <c r="Z29" s="88"/>
      <c r="AA29" s="89"/>
      <c r="AB29" s="88"/>
      <c r="AC29" s="89"/>
      <c r="AD29" s="88"/>
      <c r="AE29" s="89"/>
      <c r="AF29" s="88"/>
      <c r="AG29" s="89"/>
      <c r="AH29" s="88"/>
      <c r="AI29" s="89"/>
      <c r="AJ29" s="88"/>
      <c r="AK29" s="89"/>
      <c r="AL29" s="88"/>
      <c r="AM29" s="89"/>
      <c r="AN29" s="88"/>
      <c r="AO29" s="89"/>
      <c r="AP29" s="88"/>
      <c r="AQ29" s="89"/>
      <c r="AR29" s="88"/>
      <c r="AS29" s="89"/>
      <c r="AT29" s="88">
        <v>1</v>
      </c>
    </row>
    <row r="30" spans="1:46" ht="12" customHeight="1" x14ac:dyDescent="0.2">
      <c r="A30" s="125" t="s">
        <v>510</v>
      </c>
      <c r="B30" s="90" t="s">
        <v>262</v>
      </c>
      <c r="C30" s="91" t="s">
        <v>910</v>
      </c>
      <c r="D30" s="92">
        <f t="shared" si="0"/>
        <v>10500</v>
      </c>
      <c r="E30" s="96">
        <f t="shared" si="1"/>
        <v>5</v>
      </c>
      <c r="F30" s="93">
        <v>1</v>
      </c>
      <c r="G30" s="93"/>
      <c r="H30" s="93">
        <v>1</v>
      </c>
      <c r="I30" s="93">
        <v>1</v>
      </c>
      <c r="J30" s="93"/>
      <c r="K30" s="93"/>
      <c r="L30" s="93"/>
      <c r="M30" s="93"/>
      <c r="N30" s="93"/>
      <c r="O30" s="93"/>
      <c r="P30" s="93"/>
      <c r="Q30" s="93">
        <v>1</v>
      </c>
      <c r="R30" s="93"/>
      <c r="S30" s="93"/>
      <c r="T30" s="93"/>
      <c r="U30" s="93">
        <f t="shared" si="2"/>
        <v>0</v>
      </c>
      <c r="V30" s="93"/>
      <c r="W30" s="93"/>
      <c r="X30" s="93"/>
      <c r="Y30" s="93"/>
      <c r="Z30" s="93"/>
      <c r="AA30" s="93"/>
      <c r="AB30" s="93"/>
      <c r="AC30" s="93"/>
      <c r="AD30" s="93"/>
      <c r="AE30" s="93"/>
      <c r="AF30" s="93"/>
      <c r="AG30" s="93"/>
      <c r="AH30" s="93"/>
      <c r="AI30" s="93"/>
      <c r="AJ30" s="93"/>
      <c r="AK30" s="93"/>
      <c r="AL30" s="93"/>
      <c r="AM30" s="93"/>
      <c r="AN30" s="93"/>
      <c r="AO30" s="93"/>
      <c r="AP30" s="93"/>
      <c r="AQ30" s="93">
        <v>1</v>
      </c>
      <c r="AR30" s="93"/>
      <c r="AS30" s="93"/>
      <c r="AT30" s="93"/>
    </row>
    <row r="31" spans="1:46" ht="12" customHeight="1" x14ac:dyDescent="0.2">
      <c r="A31" s="97" t="s">
        <v>510</v>
      </c>
      <c r="B31" s="85" t="s">
        <v>263</v>
      </c>
      <c r="C31" s="86" t="s">
        <v>911</v>
      </c>
      <c r="D31" s="87">
        <f t="shared" si="0"/>
        <v>11000</v>
      </c>
      <c r="E31" s="95">
        <f t="shared" si="1"/>
        <v>5</v>
      </c>
      <c r="F31" s="88">
        <v>1</v>
      </c>
      <c r="G31" s="89"/>
      <c r="H31" s="88">
        <v>1</v>
      </c>
      <c r="I31" s="89">
        <v>1</v>
      </c>
      <c r="J31" s="88"/>
      <c r="K31" s="89"/>
      <c r="L31" s="88"/>
      <c r="M31" s="89"/>
      <c r="N31" s="88"/>
      <c r="O31" s="89"/>
      <c r="P31" s="88"/>
      <c r="Q31" s="89">
        <v>1</v>
      </c>
      <c r="R31" s="88"/>
      <c r="S31" s="89"/>
      <c r="T31" s="88"/>
      <c r="U31" s="89">
        <f t="shared" si="2"/>
        <v>0</v>
      </c>
      <c r="V31" s="88"/>
      <c r="W31" s="89"/>
      <c r="X31" s="88"/>
      <c r="Y31" s="89"/>
      <c r="Z31" s="88"/>
      <c r="AA31" s="89"/>
      <c r="AB31" s="88"/>
      <c r="AC31" s="89"/>
      <c r="AD31" s="88"/>
      <c r="AE31" s="89"/>
      <c r="AF31" s="88"/>
      <c r="AG31" s="89"/>
      <c r="AH31" s="88"/>
      <c r="AI31" s="89"/>
      <c r="AJ31" s="88"/>
      <c r="AK31" s="89"/>
      <c r="AL31" s="88">
        <v>1</v>
      </c>
      <c r="AM31" s="89"/>
      <c r="AN31" s="88"/>
      <c r="AO31" s="89"/>
      <c r="AP31" s="88"/>
      <c r="AQ31" s="89"/>
      <c r="AR31" s="88"/>
      <c r="AS31" s="89"/>
      <c r="AT31" s="88"/>
    </row>
    <row r="32" spans="1:46" ht="12" customHeight="1" x14ac:dyDescent="0.2">
      <c r="A32" s="125" t="s">
        <v>510</v>
      </c>
      <c r="B32" s="90" t="s">
        <v>264</v>
      </c>
      <c r="C32" s="91" t="s">
        <v>912</v>
      </c>
      <c r="D32" s="92">
        <f t="shared" si="0"/>
        <v>11200</v>
      </c>
      <c r="E32" s="96">
        <f t="shared" si="1"/>
        <v>5</v>
      </c>
      <c r="F32" s="93">
        <v>1</v>
      </c>
      <c r="G32" s="93"/>
      <c r="H32" s="93">
        <v>1</v>
      </c>
      <c r="I32" s="93">
        <v>1</v>
      </c>
      <c r="J32" s="93"/>
      <c r="K32" s="93"/>
      <c r="L32" s="93"/>
      <c r="M32" s="93"/>
      <c r="N32" s="93"/>
      <c r="O32" s="93"/>
      <c r="P32" s="93"/>
      <c r="Q32" s="93">
        <v>1</v>
      </c>
      <c r="R32" s="93"/>
      <c r="S32" s="93"/>
      <c r="T32" s="93"/>
      <c r="U32" s="93">
        <f t="shared" si="2"/>
        <v>0</v>
      </c>
      <c r="V32" s="93"/>
      <c r="W32" s="93"/>
      <c r="X32" s="93"/>
      <c r="Y32" s="93"/>
      <c r="Z32" s="93"/>
      <c r="AA32" s="93"/>
      <c r="AB32" s="93"/>
      <c r="AC32" s="93"/>
      <c r="AD32" s="93"/>
      <c r="AE32" s="93"/>
      <c r="AF32" s="93"/>
      <c r="AG32" s="93"/>
      <c r="AH32" s="93"/>
      <c r="AI32" s="93">
        <v>1</v>
      </c>
      <c r="AJ32" s="93"/>
      <c r="AK32" s="93"/>
      <c r="AL32" s="93"/>
      <c r="AM32" s="93"/>
      <c r="AN32" s="93"/>
      <c r="AO32" s="93"/>
      <c r="AP32" s="93"/>
      <c r="AQ32" s="93"/>
      <c r="AR32" s="93"/>
      <c r="AS32" s="93"/>
      <c r="AT32" s="93"/>
    </row>
    <row r="33" spans="1:46" ht="12" customHeight="1" x14ac:dyDescent="0.2">
      <c r="A33" s="97" t="s">
        <v>510</v>
      </c>
      <c r="B33" s="85" t="s">
        <v>265</v>
      </c>
      <c r="C33" s="86" t="s">
        <v>111</v>
      </c>
      <c r="D33" s="87">
        <f t="shared" si="0"/>
        <v>12034</v>
      </c>
      <c r="E33" s="95">
        <f t="shared" si="1"/>
        <v>12</v>
      </c>
      <c r="F33" s="88">
        <v>1</v>
      </c>
      <c r="G33" s="89"/>
      <c r="H33" s="88">
        <v>2</v>
      </c>
      <c r="I33" s="89">
        <v>1</v>
      </c>
      <c r="J33" s="88"/>
      <c r="K33" s="89"/>
      <c r="L33" s="88"/>
      <c r="M33" s="89"/>
      <c r="N33" s="88"/>
      <c r="O33" s="89">
        <v>1</v>
      </c>
      <c r="P33" s="88"/>
      <c r="Q33" s="89">
        <v>1</v>
      </c>
      <c r="R33" s="88"/>
      <c r="S33" s="89">
        <v>2</v>
      </c>
      <c r="T33" s="88">
        <v>2</v>
      </c>
      <c r="U33" s="89">
        <f t="shared" si="2"/>
        <v>2</v>
      </c>
      <c r="V33" s="88"/>
      <c r="W33" s="89"/>
      <c r="X33" s="88"/>
      <c r="Y33" s="89"/>
      <c r="Z33" s="88"/>
      <c r="AA33" s="89"/>
      <c r="AB33" s="88"/>
      <c r="AC33" s="89"/>
      <c r="AD33" s="88"/>
      <c r="AE33" s="89"/>
      <c r="AF33" s="88"/>
      <c r="AG33" s="89"/>
      <c r="AH33" s="88"/>
      <c r="AI33" s="89"/>
      <c r="AJ33" s="88"/>
      <c r="AK33" s="89"/>
      <c r="AL33" s="88"/>
      <c r="AM33" s="89"/>
      <c r="AN33" s="88"/>
      <c r="AO33" s="89"/>
      <c r="AP33" s="88"/>
      <c r="AQ33" s="89"/>
      <c r="AR33" s="88"/>
      <c r="AS33" s="89"/>
      <c r="AT33" s="88"/>
    </row>
    <row r="34" spans="1:46" ht="12" customHeight="1" x14ac:dyDescent="0.2">
      <c r="A34" s="125" t="s">
        <v>510</v>
      </c>
      <c r="B34" s="90" t="s">
        <v>266</v>
      </c>
      <c r="C34" s="91" t="s">
        <v>112</v>
      </c>
      <c r="D34" s="92">
        <f t="shared" si="0"/>
        <v>12884</v>
      </c>
      <c r="E34" s="96">
        <f t="shared" si="1"/>
        <v>14</v>
      </c>
      <c r="F34" s="93">
        <v>1</v>
      </c>
      <c r="G34" s="93"/>
      <c r="H34" s="93">
        <v>2</v>
      </c>
      <c r="I34" s="93">
        <v>1</v>
      </c>
      <c r="J34" s="93"/>
      <c r="K34" s="93"/>
      <c r="L34" s="93"/>
      <c r="M34" s="93"/>
      <c r="N34" s="93"/>
      <c r="O34" s="93">
        <v>1</v>
      </c>
      <c r="P34" s="93"/>
      <c r="Q34" s="93">
        <v>1</v>
      </c>
      <c r="R34" s="93"/>
      <c r="S34" s="93">
        <v>2</v>
      </c>
      <c r="T34" s="93">
        <v>2</v>
      </c>
      <c r="U34" s="93">
        <f t="shared" si="2"/>
        <v>2</v>
      </c>
      <c r="V34" s="93"/>
      <c r="W34" s="93"/>
      <c r="X34" s="93"/>
      <c r="Y34" s="93"/>
      <c r="Z34" s="93">
        <v>1</v>
      </c>
      <c r="AA34" s="93"/>
      <c r="AB34" s="93"/>
      <c r="AC34" s="93"/>
      <c r="AD34" s="93">
        <v>1</v>
      </c>
      <c r="AE34" s="93"/>
      <c r="AF34" s="93"/>
      <c r="AG34" s="93"/>
      <c r="AH34" s="93"/>
      <c r="AI34" s="93"/>
      <c r="AJ34" s="93"/>
      <c r="AK34" s="93"/>
      <c r="AL34" s="93"/>
      <c r="AM34" s="93"/>
      <c r="AN34" s="93"/>
      <c r="AO34" s="93"/>
      <c r="AP34" s="93"/>
      <c r="AQ34" s="93"/>
      <c r="AR34" s="93"/>
      <c r="AS34" s="93"/>
      <c r="AT34" s="93"/>
    </row>
    <row r="35" spans="1:46" ht="12" customHeight="1" x14ac:dyDescent="0.2">
      <c r="A35" s="97" t="s">
        <v>510</v>
      </c>
      <c r="B35" s="85" t="s">
        <v>267</v>
      </c>
      <c r="C35" s="86" t="s">
        <v>113</v>
      </c>
      <c r="D35" s="87">
        <f t="shared" si="0"/>
        <v>12884</v>
      </c>
      <c r="E35" s="95">
        <f t="shared" si="1"/>
        <v>14</v>
      </c>
      <c r="F35" s="88">
        <v>1</v>
      </c>
      <c r="G35" s="89"/>
      <c r="H35" s="88">
        <v>2</v>
      </c>
      <c r="I35" s="89">
        <v>1</v>
      </c>
      <c r="J35" s="88"/>
      <c r="K35" s="89"/>
      <c r="L35" s="88"/>
      <c r="M35" s="89"/>
      <c r="N35" s="88"/>
      <c r="O35" s="89">
        <v>1</v>
      </c>
      <c r="P35" s="88"/>
      <c r="Q35" s="89">
        <v>1</v>
      </c>
      <c r="R35" s="88"/>
      <c r="S35" s="89">
        <v>2</v>
      </c>
      <c r="T35" s="88">
        <v>2</v>
      </c>
      <c r="U35" s="89">
        <f t="shared" si="2"/>
        <v>2</v>
      </c>
      <c r="V35" s="88"/>
      <c r="W35" s="89"/>
      <c r="X35" s="88"/>
      <c r="Y35" s="89"/>
      <c r="Z35" s="88">
        <v>1</v>
      </c>
      <c r="AA35" s="89">
        <v>1</v>
      </c>
      <c r="AB35" s="88"/>
      <c r="AC35" s="89"/>
      <c r="AD35" s="88"/>
      <c r="AE35" s="89"/>
      <c r="AF35" s="88"/>
      <c r="AG35" s="89"/>
      <c r="AH35" s="88"/>
      <c r="AI35" s="89"/>
      <c r="AJ35" s="88"/>
      <c r="AK35" s="89"/>
      <c r="AL35" s="88"/>
      <c r="AM35" s="89"/>
      <c r="AN35" s="88"/>
      <c r="AO35" s="89"/>
      <c r="AP35" s="88"/>
      <c r="AQ35" s="89"/>
      <c r="AR35" s="88"/>
      <c r="AS35" s="89"/>
      <c r="AT35" s="88"/>
    </row>
    <row r="36" spans="1:46" ht="12" customHeight="1" x14ac:dyDescent="0.2">
      <c r="A36" s="125" t="s">
        <v>510</v>
      </c>
      <c r="B36" s="90" t="s">
        <v>268</v>
      </c>
      <c r="C36" s="91" t="s">
        <v>114</v>
      </c>
      <c r="D36" s="92">
        <f t="shared" si="0"/>
        <v>14100</v>
      </c>
      <c r="E36" s="96">
        <f t="shared" si="1"/>
        <v>8</v>
      </c>
      <c r="F36" s="93">
        <v>1</v>
      </c>
      <c r="G36" s="93"/>
      <c r="H36" s="93">
        <v>2</v>
      </c>
      <c r="I36" s="93">
        <v>1</v>
      </c>
      <c r="J36" s="93"/>
      <c r="K36" s="93"/>
      <c r="L36" s="93"/>
      <c r="M36" s="93"/>
      <c r="N36" s="93"/>
      <c r="O36" s="93">
        <v>1</v>
      </c>
      <c r="P36" s="93"/>
      <c r="Q36" s="93">
        <v>1</v>
      </c>
      <c r="R36" s="93"/>
      <c r="S36" s="93"/>
      <c r="T36" s="93"/>
      <c r="U36" s="93">
        <f t="shared" si="2"/>
        <v>0</v>
      </c>
      <c r="V36" s="93"/>
      <c r="W36" s="93"/>
      <c r="X36" s="93"/>
      <c r="Y36" s="93"/>
      <c r="Z36" s="93"/>
      <c r="AA36" s="93"/>
      <c r="AB36" s="93"/>
      <c r="AC36" s="93"/>
      <c r="AD36" s="93"/>
      <c r="AE36" s="93"/>
      <c r="AF36" s="93"/>
      <c r="AG36" s="93"/>
      <c r="AH36" s="93"/>
      <c r="AI36" s="93"/>
      <c r="AJ36" s="93"/>
      <c r="AK36" s="93"/>
      <c r="AL36" s="93"/>
      <c r="AM36" s="93"/>
      <c r="AN36" s="93"/>
      <c r="AO36" s="93"/>
      <c r="AP36" s="93">
        <v>1</v>
      </c>
      <c r="AQ36" s="93"/>
      <c r="AR36" s="93"/>
      <c r="AS36" s="93"/>
      <c r="AT36" s="93">
        <v>1</v>
      </c>
    </row>
    <row r="37" spans="1:46" ht="12" customHeight="1" x14ac:dyDescent="0.2">
      <c r="A37" s="97" t="s">
        <v>510</v>
      </c>
      <c r="B37" s="85" t="s">
        <v>269</v>
      </c>
      <c r="C37" s="86" t="s">
        <v>115</v>
      </c>
      <c r="D37" s="87">
        <f t="shared" si="0"/>
        <v>14100</v>
      </c>
      <c r="E37" s="95">
        <f t="shared" si="1"/>
        <v>8</v>
      </c>
      <c r="F37" s="88">
        <v>1</v>
      </c>
      <c r="G37" s="89"/>
      <c r="H37" s="88">
        <v>2</v>
      </c>
      <c r="I37" s="89">
        <v>1</v>
      </c>
      <c r="J37" s="88"/>
      <c r="K37" s="89"/>
      <c r="L37" s="88"/>
      <c r="M37" s="89"/>
      <c r="N37" s="88"/>
      <c r="O37" s="89">
        <v>1</v>
      </c>
      <c r="P37" s="88"/>
      <c r="Q37" s="89">
        <v>1</v>
      </c>
      <c r="R37" s="88"/>
      <c r="S37" s="89"/>
      <c r="T37" s="88"/>
      <c r="U37" s="89">
        <f t="shared" si="2"/>
        <v>0</v>
      </c>
      <c r="V37" s="88"/>
      <c r="W37" s="89"/>
      <c r="X37" s="88"/>
      <c r="Y37" s="89"/>
      <c r="Z37" s="88"/>
      <c r="AA37" s="89"/>
      <c r="AB37" s="88"/>
      <c r="AC37" s="89"/>
      <c r="AD37" s="88"/>
      <c r="AE37" s="89"/>
      <c r="AF37" s="88"/>
      <c r="AG37" s="89"/>
      <c r="AH37" s="88"/>
      <c r="AI37" s="89"/>
      <c r="AJ37" s="88"/>
      <c r="AK37" s="89"/>
      <c r="AL37" s="88"/>
      <c r="AM37" s="89"/>
      <c r="AN37" s="88"/>
      <c r="AO37" s="89"/>
      <c r="AP37" s="88">
        <v>1</v>
      </c>
      <c r="AQ37" s="89">
        <v>1</v>
      </c>
      <c r="AR37" s="88"/>
      <c r="AS37" s="89"/>
      <c r="AT37" s="88"/>
    </row>
    <row r="38" spans="1:46" ht="12" customHeight="1" x14ac:dyDescent="0.2">
      <c r="A38" s="125" t="s">
        <v>510</v>
      </c>
      <c r="B38" s="90" t="s">
        <v>270</v>
      </c>
      <c r="C38" s="91" t="s">
        <v>116</v>
      </c>
      <c r="D38" s="92">
        <f t="shared" si="0"/>
        <v>15170</v>
      </c>
      <c r="E38" s="96">
        <f t="shared" si="1"/>
        <v>8</v>
      </c>
      <c r="F38" s="93">
        <v>1</v>
      </c>
      <c r="G38" s="93"/>
      <c r="H38" s="93">
        <v>2</v>
      </c>
      <c r="I38" s="93">
        <v>1</v>
      </c>
      <c r="J38" s="93"/>
      <c r="K38" s="93"/>
      <c r="L38" s="93"/>
      <c r="M38" s="93"/>
      <c r="N38" s="93"/>
      <c r="O38" s="93">
        <v>1</v>
      </c>
      <c r="P38" s="93"/>
      <c r="Q38" s="93">
        <v>1</v>
      </c>
      <c r="R38" s="93"/>
      <c r="S38" s="93"/>
      <c r="T38" s="93"/>
      <c r="U38" s="93">
        <f t="shared" si="2"/>
        <v>0</v>
      </c>
      <c r="V38" s="93"/>
      <c r="W38" s="93"/>
      <c r="X38" s="93"/>
      <c r="Y38" s="93"/>
      <c r="Z38" s="93"/>
      <c r="AA38" s="93"/>
      <c r="AB38" s="93"/>
      <c r="AC38" s="93"/>
      <c r="AD38" s="93"/>
      <c r="AE38" s="93"/>
      <c r="AF38" s="93"/>
      <c r="AG38" s="93"/>
      <c r="AH38" s="93">
        <v>1</v>
      </c>
      <c r="AI38" s="93"/>
      <c r="AJ38" s="93"/>
      <c r="AK38" s="93"/>
      <c r="AL38" s="93">
        <v>1</v>
      </c>
      <c r="AM38" s="93"/>
      <c r="AN38" s="93"/>
      <c r="AO38" s="93"/>
      <c r="AP38" s="93"/>
      <c r="AQ38" s="93"/>
      <c r="AR38" s="93"/>
      <c r="AS38" s="93"/>
      <c r="AT38" s="93"/>
    </row>
    <row r="39" spans="1:46" ht="12" customHeight="1" x14ac:dyDescent="0.2">
      <c r="A39" s="97" t="s">
        <v>510</v>
      </c>
      <c r="B39" s="85" t="s">
        <v>271</v>
      </c>
      <c r="C39" s="86" t="s">
        <v>117</v>
      </c>
      <c r="D39" s="87">
        <f t="shared" si="0"/>
        <v>15370</v>
      </c>
      <c r="E39" s="95">
        <f t="shared" si="1"/>
        <v>8</v>
      </c>
      <c r="F39" s="88">
        <v>1</v>
      </c>
      <c r="G39" s="89"/>
      <c r="H39" s="88">
        <v>2</v>
      </c>
      <c r="I39" s="89">
        <v>1</v>
      </c>
      <c r="J39" s="88"/>
      <c r="K39" s="89"/>
      <c r="L39" s="88"/>
      <c r="M39" s="89"/>
      <c r="N39" s="88"/>
      <c r="O39" s="89">
        <v>1</v>
      </c>
      <c r="P39" s="88"/>
      <c r="Q39" s="89">
        <v>1</v>
      </c>
      <c r="R39" s="88"/>
      <c r="S39" s="89"/>
      <c r="T39" s="88"/>
      <c r="U39" s="89">
        <f t="shared" si="2"/>
        <v>0</v>
      </c>
      <c r="V39" s="88"/>
      <c r="W39" s="89"/>
      <c r="X39" s="88"/>
      <c r="Y39" s="89"/>
      <c r="Z39" s="88"/>
      <c r="AA39" s="89"/>
      <c r="AB39" s="88"/>
      <c r="AC39" s="89"/>
      <c r="AD39" s="88"/>
      <c r="AE39" s="89"/>
      <c r="AF39" s="88"/>
      <c r="AG39" s="89"/>
      <c r="AH39" s="88">
        <v>1</v>
      </c>
      <c r="AI39" s="89">
        <v>1</v>
      </c>
      <c r="AJ39" s="88"/>
      <c r="AK39" s="89"/>
      <c r="AL39" s="88"/>
      <c r="AM39" s="89"/>
      <c r="AN39" s="88"/>
      <c r="AO39" s="89"/>
      <c r="AP39" s="88"/>
      <c r="AQ39" s="89"/>
      <c r="AR39" s="88"/>
      <c r="AS39" s="89"/>
      <c r="AT39" s="88"/>
    </row>
    <row r="40" spans="1:46" ht="12" x14ac:dyDescent="0.2">
      <c r="A40" s="133" t="s">
        <v>243</v>
      </c>
      <c r="B40" s="58"/>
      <c r="C40" s="59"/>
      <c r="D40" s="60" t="s">
        <v>42</v>
      </c>
      <c r="E40" s="150"/>
      <c r="F40" s="65">
        <f>F4</f>
        <v>3100</v>
      </c>
      <c r="G40" s="66">
        <f t="shared" ref="G40:AT40" si="3">G4</f>
        <v>650</v>
      </c>
      <c r="H40" s="65">
        <f t="shared" si="3"/>
        <v>1750</v>
      </c>
      <c r="I40" s="66">
        <f t="shared" si="3"/>
        <v>3500</v>
      </c>
      <c r="J40" s="65">
        <f t="shared" si="3"/>
        <v>3750</v>
      </c>
      <c r="K40" s="66">
        <f t="shared" si="3"/>
        <v>460</v>
      </c>
      <c r="L40" s="65">
        <f t="shared" si="3"/>
        <v>500</v>
      </c>
      <c r="M40" s="66">
        <f t="shared" si="3"/>
        <v>600</v>
      </c>
      <c r="N40" s="65">
        <f t="shared" si="3"/>
        <v>700</v>
      </c>
      <c r="O40" s="66">
        <f t="shared" si="3"/>
        <v>700</v>
      </c>
      <c r="P40" s="65">
        <f t="shared" si="3"/>
        <v>800</v>
      </c>
      <c r="Q40" s="66">
        <f t="shared" si="3"/>
        <v>800</v>
      </c>
      <c r="R40" s="65">
        <f t="shared" si="3"/>
        <v>81</v>
      </c>
      <c r="S40" s="66">
        <f t="shared" si="3"/>
        <v>88</v>
      </c>
      <c r="T40" s="65">
        <f t="shared" si="3"/>
        <v>125</v>
      </c>
      <c r="U40" s="66">
        <f t="shared" si="3"/>
        <v>4</v>
      </c>
      <c r="V40" s="65">
        <f t="shared" si="3"/>
        <v>4</v>
      </c>
      <c r="W40" s="66">
        <f t="shared" si="3"/>
        <v>290</v>
      </c>
      <c r="X40" s="65">
        <f t="shared" si="3"/>
        <v>385</v>
      </c>
      <c r="Y40" s="66">
        <f t="shared" si="3"/>
        <v>400</v>
      </c>
      <c r="Z40" s="65">
        <f t="shared" si="3"/>
        <v>410</v>
      </c>
      <c r="AA40" s="66">
        <f t="shared" si="3"/>
        <v>440</v>
      </c>
      <c r="AB40" s="65">
        <f t="shared" si="3"/>
        <v>370</v>
      </c>
      <c r="AC40" s="66">
        <f t="shared" si="3"/>
        <v>390</v>
      </c>
      <c r="AD40" s="65">
        <f t="shared" si="3"/>
        <v>440</v>
      </c>
      <c r="AE40" s="66">
        <f t="shared" si="3"/>
        <v>1000</v>
      </c>
      <c r="AF40" s="65">
        <f t="shared" si="3"/>
        <v>1290</v>
      </c>
      <c r="AG40" s="66">
        <f t="shared" si="3"/>
        <v>1550</v>
      </c>
      <c r="AH40" s="65">
        <f t="shared" si="3"/>
        <v>1720</v>
      </c>
      <c r="AI40" s="66">
        <f t="shared" si="3"/>
        <v>2050</v>
      </c>
      <c r="AJ40" s="65">
        <f t="shared" si="3"/>
        <v>1200</v>
      </c>
      <c r="AK40" s="66">
        <f t="shared" si="3"/>
        <v>1420</v>
      </c>
      <c r="AL40" s="65">
        <f t="shared" si="3"/>
        <v>1850</v>
      </c>
      <c r="AM40" s="66">
        <f t="shared" si="3"/>
        <v>750</v>
      </c>
      <c r="AN40" s="65">
        <f t="shared" si="3"/>
        <v>850</v>
      </c>
      <c r="AO40" s="66">
        <f t="shared" si="3"/>
        <v>1050</v>
      </c>
      <c r="AP40" s="65">
        <f t="shared" si="3"/>
        <v>1150</v>
      </c>
      <c r="AQ40" s="66">
        <f t="shared" si="3"/>
        <v>1350</v>
      </c>
      <c r="AR40" s="65">
        <f t="shared" si="3"/>
        <v>850</v>
      </c>
      <c r="AS40" s="66">
        <f t="shared" si="3"/>
        <v>1050</v>
      </c>
      <c r="AT40" s="65">
        <f t="shared" si="3"/>
        <v>1350</v>
      </c>
    </row>
    <row r="41" spans="1:46" ht="17.25" customHeight="1" x14ac:dyDescent="0.25">
      <c r="A41" s="41"/>
      <c r="B41" s="41"/>
      <c r="C41" s="45"/>
      <c r="D41" s="21" t="s">
        <v>845</v>
      </c>
      <c r="E41" s="193" t="s">
        <v>61</v>
      </c>
      <c r="F41" s="22" t="s">
        <v>360</v>
      </c>
      <c r="G41" s="2" t="s">
        <v>118</v>
      </c>
      <c r="H41" s="2"/>
      <c r="I41" s="182" t="s">
        <v>328</v>
      </c>
      <c r="J41" s="182"/>
      <c r="K41" s="182" t="s">
        <v>329</v>
      </c>
      <c r="L41" s="182"/>
      <c r="M41" s="182"/>
      <c r="N41" s="182"/>
      <c r="O41" s="182"/>
      <c r="P41" s="182"/>
      <c r="Q41" s="182"/>
      <c r="R41" s="182" t="s">
        <v>848</v>
      </c>
      <c r="S41" s="182"/>
      <c r="T41" s="182"/>
      <c r="U41" s="182" t="s">
        <v>849</v>
      </c>
      <c r="V41" s="182"/>
      <c r="W41" s="182" t="s">
        <v>850</v>
      </c>
      <c r="X41" s="182"/>
      <c r="Y41" s="182"/>
      <c r="Z41" s="182"/>
      <c r="AA41" s="182"/>
      <c r="AB41" s="182" t="s">
        <v>851</v>
      </c>
      <c r="AC41" s="182"/>
      <c r="AD41" s="182"/>
      <c r="AE41" s="182" t="s">
        <v>852</v>
      </c>
      <c r="AF41" s="182"/>
      <c r="AG41" s="182"/>
      <c r="AH41" s="182"/>
      <c r="AI41" s="182"/>
      <c r="AJ41" s="182" t="s">
        <v>0</v>
      </c>
      <c r="AK41" s="182"/>
      <c r="AL41" s="182"/>
      <c r="AM41" s="182" t="s">
        <v>1</v>
      </c>
      <c r="AN41" s="182"/>
      <c r="AO41" s="182"/>
      <c r="AP41" s="182"/>
      <c r="AQ41" s="182"/>
      <c r="AR41" s="182" t="s">
        <v>2</v>
      </c>
      <c r="AS41" s="182"/>
      <c r="AT41" s="182"/>
    </row>
    <row r="42" spans="1:46" ht="15.75" customHeight="1" x14ac:dyDescent="0.2">
      <c r="A42" s="56"/>
      <c r="B42" s="56" t="s">
        <v>359</v>
      </c>
      <c r="C42" s="191" t="s">
        <v>109</v>
      </c>
      <c r="D42" s="23"/>
      <c r="E42" s="184"/>
      <c r="F42" s="55">
        <v>0</v>
      </c>
      <c r="G42" s="67" t="s">
        <v>441</v>
      </c>
      <c r="H42" s="55" t="s">
        <v>442</v>
      </c>
      <c r="I42" s="67" t="s">
        <v>330</v>
      </c>
      <c r="J42" s="55" t="s">
        <v>331</v>
      </c>
      <c r="K42" s="67">
        <v>1</v>
      </c>
      <c r="L42" s="55">
        <v>2</v>
      </c>
      <c r="M42" s="67">
        <v>3</v>
      </c>
      <c r="N42" s="55">
        <v>4</v>
      </c>
      <c r="O42" s="67" t="s">
        <v>443</v>
      </c>
      <c r="P42" s="55">
        <v>6</v>
      </c>
      <c r="Q42" s="67" t="s">
        <v>444</v>
      </c>
      <c r="R42" s="55">
        <v>1</v>
      </c>
      <c r="S42" s="67">
        <v>2</v>
      </c>
      <c r="T42" s="55">
        <v>3</v>
      </c>
      <c r="U42" s="194" t="s">
        <v>3</v>
      </c>
      <c r="V42" s="194"/>
      <c r="W42" s="67">
        <v>1</v>
      </c>
      <c r="X42" s="55">
        <v>2</v>
      </c>
      <c r="Y42" s="67">
        <v>3</v>
      </c>
      <c r="Z42" s="55">
        <v>4</v>
      </c>
      <c r="AA42" s="67">
        <v>6</v>
      </c>
      <c r="AB42" s="55">
        <v>2</v>
      </c>
      <c r="AC42" s="67">
        <v>3</v>
      </c>
      <c r="AD42" s="55">
        <v>6</v>
      </c>
      <c r="AE42" s="67">
        <v>1</v>
      </c>
      <c r="AF42" s="55">
        <v>2</v>
      </c>
      <c r="AG42" s="67">
        <v>3</v>
      </c>
      <c r="AH42" s="55">
        <v>4</v>
      </c>
      <c r="AI42" s="67">
        <v>6</v>
      </c>
      <c r="AJ42" s="55">
        <v>2</v>
      </c>
      <c r="AK42" s="67">
        <v>3</v>
      </c>
      <c r="AL42" s="55">
        <v>6</v>
      </c>
      <c r="AM42" s="67">
        <v>1</v>
      </c>
      <c r="AN42" s="55">
        <v>2</v>
      </c>
      <c r="AO42" s="67">
        <v>3</v>
      </c>
      <c r="AP42" s="55">
        <v>4</v>
      </c>
      <c r="AQ42" s="67">
        <v>6</v>
      </c>
      <c r="AR42" s="55">
        <v>2</v>
      </c>
      <c r="AS42" s="67">
        <v>3</v>
      </c>
      <c r="AT42" s="55">
        <v>6</v>
      </c>
    </row>
    <row r="43" spans="1:46" ht="68.25" customHeight="1" x14ac:dyDescent="0.2">
      <c r="A43" s="57"/>
      <c r="B43" s="57" t="s">
        <v>1412</v>
      </c>
      <c r="C43" s="191"/>
      <c r="D43" s="24" t="s">
        <v>4</v>
      </c>
      <c r="E43" s="184"/>
      <c r="F43" s="25" t="s">
        <v>326</v>
      </c>
      <c r="G43" s="62" t="s">
        <v>325</v>
      </c>
      <c r="H43" s="25" t="s">
        <v>440</v>
      </c>
      <c r="I43" s="62" t="s">
        <v>380</v>
      </c>
      <c r="J43" s="25" t="s">
        <v>381</v>
      </c>
      <c r="K43" s="62" t="s">
        <v>1041</v>
      </c>
      <c r="L43" s="25" t="s">
        <v>1042</v>
      </c>
      <c r="M43" s="62" t="s">
        <v>1043</v>
      </c>
      <c r="N43" s="25" t="s">
        <v>1044</v>
      </c>
      <c r="O43" s="62" t="s">
        <v>436</v>
      </c>
      <c r="P43" s="25" t="s">
        <v>1045</v>
      </c>
      <c r="Q43" s="62" t="s">
        <v>438</v>
      </c>
      <c r="R43" s="25" t="s">
        <v>1046</v>
      </c>
      <c r="S43" s="62" t="s">
        <v>1047</v>
      </c>
      <c r="T43" s="25" t="s">
        <v>1048</v>
      </c>
      <c r="U43" s="62" t="s">
        <v>17</v>
      </c>
      <c r="V43" s="25" t="s">
        <v>1062</v>
      </c>
      <c r="W43" s="62" t="s">
        <v>1033</v>
      </c>
      <c r="X43" s="25" t="s">
        <v>1034</v>
      </c>
      <c r="Y43" s="62" t="s">
        <v>1035</v>
      </c>
      <c r="Z43" s="25" t="s">
        <v>1036</v>
      </c>
      <c r="AA43" s="62" t="s">
        <v>1037</v>
      </c>
      <c r="AB43" s="25" t="s">
        <v>1038</v>
      </c>
      <c r="AC43" s="62" t="s">
        <v>1039</v>
      </c>
      <c r="AD43" s="25" t="s">
        <v>1040</v>
      </c>
      <c r="AE43" s="62" t="s">
        <v>1049</v>
      </c>
      <c r="AF43" s="25" t="s">
        <v>1050</v>
      </c>
      <c r="AG43" s="62" t="s">
        <v>1051</v>
      </c>
      <c r="AH43" s="25" t="s">
        <v>1052</v>
      </c>
      <c r="AI43" s="62" t="s">
        <v>1053</v>
      </c>
      <c r="AJ43" s="25" t="s">
        <v>1054</v>
      </c>
      <c r="AK43" s="62" t="s">
        <v>1055</v>
      </c>
      <c r="AL43" s="25" t="s">
        <v>1056</v>
      </c>
      <c r="AM43" s="62" t="s">
        <v>18</v>
      </c>
      <c r="AN43" s="25" t="s">
        <v>19</v>
      </c>
      <c r="AO43" s="62" t="s">
        <v>20</v>
      </c>
      <c r="AP43" s="25" t="s">
        <v>26</v>
      </c>
      <c r="AQ43" s="62" t="s">
        <v>27</v>
      </c>
      <c r="AR43" s="25" t="s">
        <v>24</v>
      </c>
      <c r="AS43" s="62" t="s">
        <v>25</v>
      </c>
      <c r="AT43" s="25" t="s">
        <v>28</v>
      </c>
    </row>
    <row r="44" spans="1:46" ht="12" x14ac:dyDescent="0.2">
      <c r="C44" s="148" t="s">
        <v>110</v>
      </c>
      <c r="E44" s="184"/>
    </row>
  </sheetData>
  <mergeCells count="26">
    <mergeCell ref="AM41:AQ41"/>
    <mergeCell ref="AR41:AT41"/>
    <mergeCell ref="C42:C43"/>
    <mergeCell ref="U42:V42"/>
    <mergeCell ref="E41:E44"/>
    <mergeCell ref="I41:J41"/>
    <mergeCell ref="K41:Q41"/>
    <mergeCell ref="R41:T41"/>
    <mergeCell ref="AR1:AT1"/>
    <mergeCell ref="R1:T1"/>
    <mergeCell ref="U1:V1"/>
    <mergeCell ref="W1:AA1"/>
    <mergeCell ref="AB1:AD1"/>
    <mergeCell ref="AM1:AQ1"/>
    <mergeCell ref="A2:C3"/>
    <mergeCell ref="U41:V41"/>
    <mergeCell ref="W41:AA41"/>
    <mergeCell ref="AB41:AD41"/>
    <mergeCell ref="AJ1:AL1"/>
    <mergeCell ref="AE41:AI41"/>
    <mergeCell ref="AJ41:AL41"/>
    <mergeCell ref="K1:Q1"/>
    <mergeCell ref="U2:V2"/>
    <mergeCell ref="AE1:AI1"/>
    <mergeCell ref="E1:E4"/>
    <mergeCell ref="I1:J1"/>
  </mergeCells>
  <phoneticPr fontId="10" type="noConversion"/>
  <conditionalFormatting sqref="U5 U7 U9 U11 U13 U15 U17 U19 U21 U23 U25 U27 U29 U31 U33 U35 U37 U39">
    <cfRule type="cellIs" dxfId="1" priority="1" stopIfTrue="1" operator="equal">
      <formula>0</formula>
    </cfRule>
  </conditionalFormatting>
  <conditionalFormatting sqref="U6 U8 U10 U12 U14 U16 U18 U20 U22 U24 U26 U28 U30 U32 U34 U36 U38">
    <cfRule type="cellIs" dxfId="0" priority="2" stopIfTrue="1" operator="equal">
      <formula>0</formula>
    </cfRule>
  </conditionalFormatting>
  <printOptions horizontalCentered="1"/>
  <pageMargins left="0.39370078740157483" right="0.39370078740157483" top="0.31496062992125984" bottom="0.19685039370078741" header="0.11811023622047245" footer="0.11811023622047245"/>
  <pageSetup paperSize="9" pageOrder="overThenDown" orientation="landscape" horizontalDpi="4294967293"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F4C92-0EFA-4738-84D1-9E3C4EC90CCB}">
  <dimension ref="A1:AA49"/>
  <sheetViews>
    <sheetView showGridLines="0" workbookViewId="0">
      <selection activeCell="D17" sqref="D17:D32"/>
    </sheetView>
  </sheetViews>
  <sheetFormatPr defaultColWidth="1.85546875" defaultRowHeight="12" customHeight="1" x14ac:dyDescent="0.15"/>
  <cols>
    <col min="1" max="1" width="1.28515625" style="6" customWidth="1"/>
    <col min="2" max="2" width="11.28515625" style="6" customWidth="1"/>
    <col min="3" max="3" width="71.5703125" style="6" customWidth="1"/>
    <col min="4" max="4" width="11" style="6" bestFit="1" customWidth="1"/>
    <col min="5" max="12" width="4.85546875" style="6" bestFit="1" customWidth="1"/>
    <col min="13" max="16" width="4" style="6" customWidth="1"/>
    <col min="17" max="17" width="6.5703125" style="6" customWidth="1"/>
    <col min="18" max="25" width="4" style="6" customWidth="1"/>
    <col min="26" max="16384" width="1.85546875" style="6"/>
  </cols>
  <sheetData>
    <row r="1" spans="1:8" s="1" customFormat="1" ht="15.75" customHeight="1" x14ac:dyDescent="0.2">
      <c r="A1" s="44" t="s">
        <v>1309</v>
      </c>
      <c r="C1" s="10"/>
      <c r="G1" s="8"/>
      <c r="H1" s="5"/>
    </row>
    <row r="2" spans="1:8" s="1" customFormat="1" ht="3.75" customHeight="1" x14ac:dyDescent="0.2">
      <c r="A2" s="44"/>
      <c r="C2" s="10"/>
      <c r="G2" s="8"/>
      <c r="H2" s="5"/>
    </row>
    <row r="3" spans="1:8" s="11" customFormat="1" ht="12" customHeight="1" x14ac:dyDescent="0.2">
      <c r="A3" s="4" t="s">
        <v>1310</v>
      </c>
      <c r="D3" s="177" t="s">
        <v>42</v>
      </c>
      <c r="G3" s="27"/>
      <c r="H3" s="28"/>
    </row>
    <row r="4" spans="1:8" s="11" customFormat="1" ht="12" customHeight="1" x14ac:dyDescent="0.2">
      <c r="A4" s="16"/>
      <c r="B4" s="19" t="s">
        <v>1311</v>
      </c>
      <c r="C4" s="19" t="s">
        <v>1312</v>
      </c>
      <c r="D4" s="196">
        <v>2940</v>
      </c>
      <c r="G4" s="27"/>
      <c r="H4" s="28"/>
    </row>
    <row r="5" spans="1:8" s="11" customFormat="1" ht="12" customHeight="1" x14ac:dyDescent="0.2">
      <c r="A5" s="16"/>
      <c r="B5" s="19" t="s">
        <v>1313</v>
      </c>
      <c r="C5" s="19" t="s">
        <v>1314</v>
      </c>
      <c r="D5" s="196">
        <v>3010</v>
      </c>
      <c r="G5" s="27"/>
      <c r="H5" s="28"/>
    </row>
    <row r="6" spans="1:8" s="11" customFormat="1" ht="12" customHeight="1" x14ac:dyDescent="0.2">
      <c r="A6" s="16"/>
      <c r="B6" s="19" t="s">
        <v>1315</v>
      </c>
      <c r="C6" s="19" t="s">
        <v>1316</v>
      </c>
      <c r="D6" s="196">
        <v>3040</v>
      </c>
      <c r="G6" s="27"/>
      <c r="H6" s="28"/>
    </row>
    <row r="7" spans="1:8" s="11" customFormat="1" ht="12" customHeight="1" x14ac:dyDescent="0.2">
      <c r="A7" s="16"/>
      <c r="B7" s="19" t="s">
        <v>1317</v>
      </c>
      <c r="C7" s="19" t="s">
        <v>1318</v>
      </c>
      <c r="D7" s="196">
        <v>1480</v>
      </c>
      <c r="G7" s="27"/>
      <c r="H7" s="28"/>
    </row>
    <row r="8" spans="1:8" s="11" customFormat="1" ht="12" customHeight="1" x14ac:dyDescent="0.2">
      <c r="A8" s="16"/>
      <c r="B8" s="19" t="s">
        <v>1319</v>
      </c>
      <c r="C8" s="19" t="s">
        <v>1320</v>
      </c>
      <c r="D8" s="196">
        <v>1850</v>
      </c>
      <c r="G8" s="27"/>
      <c r="H8" s="28"/>
    </row>
    <row r="9" spans="1:8" s="11" customFormat="1" ht="12" customHeight="1" x14ac:dyDescent="0.2">
      <c r="A9" s="13"/>
      <c r="B9" s="19" t="s">
        <v>1321</v>
      </c>
      <c r="C9" s="19" t="s">
        <v>1322</v>
      </c>
      <c r="D9" s="196">
        <v>4300</v>
      </c>
      <c r="G9" s="27"/>
      <c r="H9" s="28"/>
    </row>
    <row r="10" spans="1:8" s="11" customFormat="1" ht="12" customHeight="1" x14ac:dyDescent="0.2">
      <c r="A10" s="13"/>
      <c r="B10" s="19" t="s">
        <v>1323</v>
      </c>
      <c r="C10" s="19" t="s">
        <v>1324</v>
      </c>
      <c r="D10" s="196">
        <v>1130</v>
      </c>
      <c r="G10" s="27"/>
      <c r="H10" s="28"/>
    </row>
    <row r="11" spans="1:8" s="11" customFormat="1" ht="12" customHeight="1" x14ac:dyDescent="0.2">
      <c r="A11" s="13"/>
      <c r="B11" s="11" t="s">
        <v>1102</v>
      </c>
      <c r="C11" s="11" t="s">
        <v>1103</v>
      </c>
      <c r="D11" s="196">
        <v>5160</v>
      </c>
      <c r="G11" s="27"/>
      <c r="H11" s="28"/>
    </row>
    <row r="12" spans="1:8" s="11" customFormat="1" ht="12" customHeight="1" x14ac:dyDescent="0.2">
      <c r="A12" s="13"/>
      <c r="B12" s="19" t="s">
        <v>1057</v>
      </c>
      <c r="C12" s="19" t="s">
        <v>119</v>
      </c>
      <c r="D12" s="196">
        <v>380</v>
      </c>
      <c r="G12" s="27"/>
      <c r="H12" s="28"/>
    </row>
    <row r="13" spans="1:8" s="11" customFormat="1" ht="12" customHeight="1" x14ac:dyDescent="0.2">
      <c r="A13" s="13"/>
      <c r="B13" s="19" t="s">
        <v>48</v>
      </c>
      <c r="C13" s="19" t="s">
        <v>1325</v>
      </c>
      <c r="D13" s="196">
        <v>1130</v>
      </c>
      <c r="G13" s="27"/>
      <c r="H13" s="28"/>
    </row>
    <row r="14" spans="1:8" s="11" customFormat="1" ht="12" customHeight="1" x14ac:dyDescent="0.2">
      <c r="A14" s="13"/>
      <c r="B14" s="19" t="s">
        <v>1104</v>
      </c>
      <c r="C14" s="19" t="s">
        <v>1519</v>
      </c>
      <c r="D14" s="179">
        <v>155</v>
      </c>
      <c r="G14" s="27"/>
      <c r="H14" s="28"/>
    </row>
    <row r="15" spans="1:8" s="11" customFormat="1" ht="12" customHeight="1" x14ac:dyDescent="0.2">
      <c r="A15" s="13"/>
      <c r="B15" s="19"/>
      <c r="C15" s="19"/>
      <c r="D15" s="12"/>
      <c r="G15" s="27"/>
      <c r="H15" s="28"/>
    </row>
    <row r="16" spans="1:8" s="11" customFormat="1" ht="12" customHeight="1" x14ac:dyDescent="0.2">
      <c r="A16" s="15" t="s">
        <v>45</v>
      </c>
      <c r="D16" s="12"/>
      <c r="G16" s="12"/>
      <c r="H16" s="23"/>
    </row>
    <row r="17" spans="1:8" s="11" customFormat="1" ht="12" customHeight="1" x14ac:dyDescent="0.2">
      <c r="A17" s="16"/>
      <c r="B17" s="19" t="s">
        <v>49</v>
      </c>
      <c r="C17" s="19" t="s">
        <v>120</v>
      </c>
      <c r="D17" s="196">
        <v>1550</v>
      </c>
      <c r="E17" s="19"/>
      <c r="F17" s="19"/>
      <c r="G17" s="12"/>
      <c r="H17" s="28"/>
    </row>
    <row r="18" spans="1:8" s="11" customFormat="1" ht="12" customHeight="1" x14ac:dyDescent="0.2">
      <c r="A18" s="16"/>
      <c r="B18" s="19" t="s">
        <v>50</v>
      </c>
      <c r="C18" s="19" t="s">
        <v>121</v>
      </c>
      <c r="D18" s="196">
        <v>2070</v>
      </c>
      <c r="E18" s="19"/>
      <c r="F18" s="19"/>
      <c r="G18" s="12"/>
      <c r="H18" s="28"/>
    </row>
    <row r="19" spans="1:8" s="11" customFormat="1" ht="12" customHeight="1" x14ac:dyDescent="0.2">
      <c r="A19" s="16"/>
      <c r="B19" s="19" t="s">
        <v>51</v>
      </c>
      <c r="C19" s="19" t="s">
        <v>122</v>
      </c>
      <c r="D19" s="196">
        <v>2150</v>
      </c>
      <c r="E19" s="19"/>
      <c r="F19" s="19"/>
      <c r="G19" s="12"/>
      <c r="H19" s="28"/>
    </row>
    <row r="20" spans="1:8" s="11" customFormat="1" ht="12" customHeight="1" x14ac:dyDescent="0.2">
      <c r="A20" s="16"/>
      <c r="B20" s="19" t="s">
        <v>52</v>
      </c>
      <c r="C20" s="19" t="s">
        <v>123</v>
      </c>
      <c r="D20" s="196">
        <v>2360</v>
      </c>
      <c r="E20" s="19"/>
      <c r="F20" s="19"/>
      <c r="G20" s="12"/>
      <c r="H20" s="28"/>
    </row>
    <row r="21" spans="1:8" s="11" customFormat="1" ht="12" customHeight="1" x14ac:dyDescent="0.2">
      <c r="D21" s="29"/>
      <c r="E21" s="19"/>
      <c r="F21" s="19"/>
      <c r="G21" s="12"/>
      <c r="H21" s="28"/>
    </row>
    <row r="22" spans="1:8" s="11" customFormat="1" ht="12" customHeight="1" x14ac:dyDescent="0.2">
      <c r="A22" s="16" t="s">
        <v>46</v>
      </c>
      <c r="B22" s="19"/>
      <c r="C22" s="19"/>
      <c r="D22" s="12"/>
      <c r="E22" s="19"/>
      <c r="G22" s="12"/>
      <c r="H22" s="28"/>
    </row>
    <row r="23" spans="1:8" s="11" customFormat="1" ht="12" customHeight="1" x14ac:dyDescent="0.2">
      <c r="A23" s="16"/>
      <c r="B23" s="19" t="s">
        <v>53</v>
      </c>
      <c r="C23" s="19" t="s">
        <v>124</v>
      </c>
      <c r="D23" s="196">
        <v>800</v>
      </c>
    </row>
    <row r="24" spans="1:8" s="11" customFormat="1" ht="12" customHeight="1" x14ac:dyDescent="0.2">
      <c r="A24" s="16"/>
      <c r="B24" s="19" t="s">
        <v>54</v>
      </c>
      <c r="C24" s="19" t="s">
        <v>125</v>
      </c>
      <c r="D24" s="196">
        <v>900</v>
      </c>
      <c r="G24" s="12"/>
      <c r="H24" s="23"/>
    </row>
    <row r="25" spans="1:8" s="11" customFormat="1" ht="12" customHeight="1" x14ac:dyDescent="0.2">
      <c r="A25" s="16"/>
      <c r="B25" s="19" t="s">
        <v>965</v>
      </c>
      <c r="C25" s="19" t="s">
        <v>126</v>
      </c>
      <c r="D25" s="196">
        <v>950</v>
      </c>
      <c r="E25" s="19"/>
      <c r="F25" s="19"/>
      <c r="G25" s="12"/>
      <c r="H25" s="28"/>
    </row>
    <row r="26" spans="1:8" s="11" customFormat="1" ht="12" customHeight="1" x14ac:dyDescent="0.2">
      <c r="A26" s="16"/>
      <c r="B26" s="19" t="s">
        <v>966</v>
      </c>
      <c r="C26" s="19" t="s">
        <v>127</v>
      </c>
      <c r="D26" s="196">
        <v>1000</v>
      </c>
      <c r="E26" s="19"/>
      <c r="F26" s="19"/>
      <c r="G26" s="12"/>
      <c r="H26" s="28"/>
    </row>
    <row r="27" spans="1:8" s="11" customFormat="1" ht="12" customHeight="1" x14ac:dyDescent="0.2">
      <c r="A27" s="13"/>
      <c r="B27" s="13"/>
      <c r="C27" s="13"/>
      <c r="D27" s="14"/>
      <c r="E27" s="19"/>
      <c r="F27" s="19"/>
      <c r="G27" s="12"/>
      <c r="H27" s="28"/>
    </row>
    <row r="28" spans="1:8" s="11" customFormat="1" ht="12" customHeight="1" x14ac:dyDescent="0.2">
      <c r="A28" s="16" t="s">
        <v>47</v>
      </c>
      <c r="B28" s="19"/>
      <c r="C28" s="19"/>
      <c r="D28" s="12"/>
      <c r="E28" s="19"/>
      <c r="F28" s="19"/>
      <c r="G28" s="12"/>
      <c r="H28" s="28"/>
    </row>
    <row r="29" spans="1:8" s="11" customFormat="1" ht="12" customHeight="1" x14ac:dyDescent="0.2">
      <c r="A29" s="16"/>
      <c r="B29" s="19" t="s">
        <v>967</v>
      </c>
      <c r="C29" s="19" t="s">
        <v>128</v>
      </c>
      <c r="D29" s="196">
        <v>920</v>
      </c>
    </row>
    <row r="30" spans="1:8" s="11" customFormat="1" ht="12" customHeight="1" x14ac:dyDescent="0.2">
      <c r="A30" s="15"/>
      <c r="B30" s="11" t="s">
        <v>968</v>
      </c>
      <c r="C30" s="11" t="s">
        <v>129</v>
      </c>
      <c r="D30" s="196">
        <v>1150</v>
      </c>
      <c r="E30" s="19"/>
      <c r="F30" s="19"/>
      <c r="G30" s="12"/>
      <c r="H30" s="28"/>
    </row>
    <row r="31" spans="1:8" s="11" customFormat="1" ht="12" customHeight="1" x14ac:dyDescent="0.2">
      <c r="A31" s="15"/>
      <c r="B31" s="11" t="s">
        <v>969</v>
      </c>
      <c r="C31" s="11" t="s">
        <v>130</v>
      </c>
      <c r="D31" s="196">
        <v>1250</v>
      </c>
      <c r="E31" s="19"/>
      <c r="F31" s="19"/>
      <c r="G31" s="12"/>
      <c r="H31" s="28"/>
    </row>
    <row r="32" spans="1:8" s="11" customFormat="1" ht="12" customHeight="1" x14ac:dyDescent="0.2">
      <c r="A32" s="15"/>
      <c r="B32" s="11" t="s">
        <v>970</v>
      </c>
      <c r="C32" s="11" t="s">
        <v>131</v>
      </c>
      <c r="D32" s="196">
        <v>1300</v>
      </c>
      <c r="E32" s="19"/>
      <c r="F32" s="19"/>
      <c r="G32" s="12"/>
      <c r="H32" s="28"/>
    </row>
    <row r="33" spans="2:27" s="11" customFormat="1" ht="12" customHeight="1" x14ac:dyDescent="0.2">
      <c r="E33" s="19"/>
      <c r="F33" s="19"/>
      <c r="G33" s="12"/>
      <c r="H33" s="28"/>
    </row>
    <row r="34" spans="2:27" s="1" customFormat="1" ht="12" customHeight="1" x14ac:dyDescent="0.2">
      <c r="B34" s="17"/>
      <c r="C34" s="11"/>
      <c r="D34" s="12"/>
      <c r="E34" s="18"/>
      <c r="F34" s="18"/>
      <c r="G34" s="18"/>
      <c r="H34" s="18"/>
      <c r="I34" s="18"/>
      <c r="J34" s="18"/>
      <c r="K34" s="18"/>
      <c r="L34" s="18"/>
      <c r="M34" s="18"/>
      <c r="N34" s="18"/>
      <c r="O34" s="18"/>
      <c r="P34" s="18"/>
      <c r="Q34" s="18"/>
      <c r="R34" s="18"/>
      <c r="S34" s="18"/>
      <c r="T34" s="18"/>
      <c r="U34" s="18"/>
      <c r="V34" s="18"/>
      <c r="W34" s="18"/>
      <c r="X34" s="18"/>
      <c r="Y34" s="18"/>
      <c r="Z34" s="11"/>
      <c r="AA34" s="11"/>
    </row>
    <row r="35" spans="2:27" s="1" customFormat="1" ht="12" customHeight="1" x14ac:dyDescent="0.2">
      <c r="B35" s="51"/>
      <c r="C35" s="39"/>
      <c r="D35" s="12"/>
      <c r="E35" s="18"/>
      <c r="F35" s="18"/>
      <c r="G35" s="18"/>
      <c r="H35" s="18"/>
      <c r="I35" s="18"/>
      <c r="J35" s="18"/>
      <c r="K35" s="18"/>
      <c r="L35" s="18"/>
      <c r="M35" s="18"/>
      <c r="N35" s="18"/>
      <c r="O35" s="18"/>
      <c r="P35" s="18"/>
      <c r="Q35" s="18"/>
      <c r="R35" s="18"/>
      <c r="S35" s="18"/>
      <c r="T35" s="18"/>
      <c r="U35" s="18"/>
      <c r="V35" s="18"/>
      <c r="W35" s="18"/>
      <c r="X35" s="18"/>
      <c r="Y35" s="18"/>
      <c r="Z35" s="11"/>
      <c r="AA35" s="11"/>
    </row>
    <row r="36" spans="2:27" s="1" customFormat="1" ht="12" customHeight="1" x14ac:dyDescent="0.2">
      <c r="B36" s="10"/>
      <c r="C36" s="39"/>
      <c r="D36" s="12"/>
      <c r="E36" s="18"/>
      <c r="F36" s="18"/>
      <c r="G36" s="18"/>
      <c r="H36" s="18"/>
      <c r="I36" s="18"/>
      <c r="J36" s="18"/>
      <c r="K36" s="18"/>
      <c r="L36" s="18"/>
      <c r="M36" s="18"/>
      <c r="N36" s="18"/>
      <c r="O36" s="18"/>
      <c r="P36" s="18"/>
      <c r="Q36" s="18"/>
      <c r="R36" s="18"/>
      <c r="S36" s="18"/>
      <c r="T36" s="18"/>
      <c r="U36" s="18"/>
      <c r="V36" s="18"/>
      <c r="W36" s="18"/>
      <c r="X36" s="18"/>
      <c r="Y36" s="18"/>
      <c r="Z36" s="11"/>
      <c r="AA36" s="11"/>
    </row>
    <row r="37" spans="2:27" s="1" customFormat="1" ht="12" customHeight="1" x14ac:dyDescent="0.2">
      <c r="B37" s="10"/>
      <c r="C37" s="39"/>
      <c r="D37" s="12"/>
      <c r="E37" s="18"/>
      <c r="F37" s="18"/>
      <c r="G37" s="18"/>
      <c r="H37" s="18"/>
      <c r="I37" s="18"/>
      <c r="J37" s="18"/>
      <c r="K37" s="18"/>
      <c r="L37" s="18"/>
      <c r="M37" s="18"/>
      <c r="N37" s="18"/>
      <c r="O37" s="18"/>
      <c r="P37" s="18"/>
      <c r="Q37" s="18"/>
      <c r="R37" s="18"/>
      <c r="S37" s="18"/>
      <c r="T37" s="18"/>
      <c r="U37" s="18"/>
      <c r="V37" s="18"/>
      <c r="W37" s="18"/>
      <c r="X37" s="18"/>
      <c r="Y37" s="18"/>
      <c r="Z37" s="11"/>
      <c r="AA37" s="11"/>
    </row>
    <row r="38" spans="2:27" s="1" customFormat="1" ht="12" customHeight="1" x14ac:dyDescent="0.2">
      <c r="B38" s="10"/>
      <c r="C38" s="39"/>
      <c r="D38" s="12"/>
      <c r="E38" s="18"/>
      <c r="F38" s="18"/>
      <c r="G38" s="18"/>
      <c r="H38" s="18"/>
      <c r="I38" s="18"/>
      <c r="J38" s="18"/>
      <c r="K38" s="18"/>
      <c r="L38" s="18"/>
      <c r="M38" s="18"/>
      <c r="N38" s="18"/>
      <c r="O38" s="18"/>
      <c r="P38" s="18"/>
      <c r="Q38" s="18"/>
      <c r="R38" s="18"/>
      <c r="S38" s="18"/>
      <c r="T38" s="18"/>
      <c r="U38" s="18"/>
      <c r="V38" s="18"/>
      <c r="W38" s="18"/>
      <c r="X38" s="18"/>
      <c r="Y38" s="18"/>
      <c r="Z38" s="11"/>
      <c r="AA38" s="11"/>
    </row>
    <row r="39" spans="2:27" s="1" customFormat="1" ht="12" customHeight="1" x14ac:dyDescent="0.2">
      <c r="B39" s="10"/>
      <c r="C39" s="39"/>
      <c r="D39" s="12"/>
      <c r="E39" s="18"/>
      <c r="F39" s="18"/>
      <c r="G39" s="18"/>
      <c r="H39" s="18"/>
      <c r="I39" s="18"/>
      <c r="J39" s="18"/>
      <c r="K39" s="18"/>
      <c r="L39" s="18"/>
      <c r="M39" s="18"/>
      <c r="N39" s="18"/>
      <c r="O39" s="18"/>
      <c r="P39" s="18"/>
      <c r="Q39" s="18"/>
      <c r="R39" s="18"/>
      <c r="S39" s="18"/>
      <c r="T39" s="18"/>
      <c r="U39" s="18"/>
      <c r="V39" s="18"/>
      <c r="W39" s="18"/>
      <c r="X39" s="18"/>
      <c r="Y39" s="18"/>
      <c r="Z39" s="11"/>
      <c r="AA39" s="11"/>
    </row>
    <row r="40" spans="2:27" s="1" customFormat="1" ht="12" customHeight="1" x14ac:dyDescent="0.2">
      <c r="B40" s="52"/>
      <c r="C40" s="39"/>
      <c r="D40" s="12"/>
      <c r="E40" s="18"/>
      <c r="F40" s="18"/>
      <c r="G40" s="18"/>
      <c r="H40" s="18"/>
      <c r="I40" s="18"/>
      <c r="J40" s="18"/>
      <c r="K40" s="18"/>
      <c r="L40" s="18"/>
      <c r="M40" s="18"/>
      <c r="N40" s="18"/>
      <c r="O40" s="18"/>
      <c r="P40" s="18"/>
      <c r="Q40" s="18"/>
      <c r="R40" s="18"/>
      <c r="S40" s="18"/>
      <c r="T40" s="18"/>
      <c r="U40" s="18"/>
      <c r="V40" s="18"/>
      <c r="W40" s="18"/>
      <c r="X40" s="18"/>
      <c r="Y40" s="18"/>
      <c r="Z40" s="11"/>
      <c r="AA40" s="11"/>
    </row>
    <row r="41" spans="2:27" s="1" customFormat="1" ht="12" customHeight="1" x14ac:dyDescent="0.2">
      <c r="B41" s="52"/>
      <c r="C41" s="39"/>
      <c r="D41" s="12"/>
      <c r="E41" s="18"/>
      <c r="F41" s="18"/>
      <c r="G41" s="18"/>
      <c r="H41" s="18"/>
      <c r="I41" s="18"/>
      <c r="J41" s="18"/>
      <c r="K41" s="18"/>
      <c r="L41" s="18"/>
      <c r="M41" s="18"/>
      <c r="N41" s="18"/>
      <c r="O41" s="18"/>
      <c r="P41" s="18"/>
      <c r="Q41" s="18"/>
      <c r="R41" s="18"/>
      <c r="S41" s="18"/>
      <c r="T41" s="18"/>
      <c r="U41" s="18"/>
      <c r="V41" s="18"/>
      <c r="W41" s="18"/>
      <c r="X41" s="18"/>
      <c r="Y41" s="18"/>
      <c r="Z41" s="11"/>
      <c r="AA41" s="11"/>
    </row>
    <row r="42" spans="2:27" s="1" customFormat="1" ht="12" customHeight="1" x14ac:dyDescent="0.2">
      <c r="B42" s="17"/>
      <c r="C42" s="11"/>
      <c r="D42" s="12"/>
      <c r="E42" s="18"/>
      <c r="F42" s="18"/>
      <c r="G42" s="18"/>
      <c r="H42" s="18"/>
      <c r="I42" s="18"/>
      <c r="J42" s="18"/>
      <c r="K42" s="18"/>
      <c r="L42" s="18"/>
      <c r="M42" s="18"/>
      <c r="N42" s="18"/>
      <c r="O42" s="18"/>
      <c r="P42" s="18"/>
      <c r="Q42" s="18"/>
      <c r="R42" s="18"/>
      <c r="S42" s="18"/>
      <c r="T42" s="18"/>
      <c r="U42" s="18"/>
      <c r="V42" s="18"/>
      <c r="W42" s="18"/>
      <c r="X42" s="18"/>
      <c r="Y42" s="18"/>
      <c r="Z42" s="11"/>
      <c r="AA42" s="11"/>
    </row>
    <row r="43" spans="2:27" s="1" customFormat="1" ht="12" customHeight="1" x14ac:dyDescent="0.2">
      <c r="B43" s="17"/>
      <c r="C43" s="11"/>
      <c r="D43" s="12"/>
      <c r="E43" s="18"/>
      <c r="F43" s="18"/>
      <c r="G43" s="18"/>
      <c r="H43" s="18"/>
      <c r="I43" s="18"/>
      <c r="J43" s="18"/>
      <c r="K43" s="18"/>
      <c r="L43" s="18"/>
      <c r="M43" s="18"/>
      <c r="N43" s="18"/>
      <c r="O43" s="18"/>
      <c r="P43" s="18"/>
      <c r="Q43" s="18"/>
      <c r="R43" s="18"/>
      <c r="S43" s="18"/>
      <c r="T43" s="18"/>
      <c r="U43" s="18"/>
      <c r="V43" s="18"/>
      <c r="W43" s="18"/>
      <c r="X43" s="18"/>
      <c r="Y43" s="18"/>
      <c r="Z43" s="11"/>
      <c r="AA43" s="11"/>
    </row>
    <row r="44" spans="2:27" s="1" customFormat="1" ht="12" customHeight="1" x14ac:dyDescent="0.2">
      <c r="B44" s="17"/>
      <c r="C44" s="11"/>
      <c r="D44" s="12"/>
      <c r="E44" s="18"/>
      <c r="F44" s="18"/>
      <c r="G44" s="18"/>
      <c r="H44" s="18"/>
      <c r="I44" s="18"/>
      <c r="J44" s="18"/>
      <c r="K44" s="18"/>
      <c r="L44" s="18"/>
      <c r="M44" s="18"/>
      <c r="N44" s="18"/>
      <c r="O44" s="18"/>
      <c r="P44" s="18"/>
      <c r="Q44" s="18"/>
      <c r="R44" s="18"/>
      <c r="S44" s="18"/>
      <c r="T44" s="18"/>
      <c r="U44" s="18"/>
      <c r="V44" s="18"/>
      <c r="W44" s="18"/>
      <c r="X44" s="18"/>
      <c r="Y44" s="18"/>
      <c r="Z44" s="11"/>
      <c r="AA44" s="11"/>
    </row>
    <row r="45" spans="2:27" s="1" customFormat="1" ht="12" customHeight="1" x14ac:dyDescent="0.2">
      <c r="B45" s="17"/>
      <c r="C45" s="11"/>
      <c r="D45" s="12"/>
      <c r="E45" s="18"/>
      <c r="F45" s="18"/>
      <c r="G45" s="18"/>
      <c r="H45" s="18"/>
      <c r="I45" s="18"/>
      <c r="J45" s="18"/>
      <c r="K45" s="18"/>
      <c r="L45" s="18"/>
      <c r="M45" s="18"/>
      <c r="N45" s="18"/>
      <c r="O45" s="18"/>
      <c r="P45" s="18"/>
      <c r="Q45" s="18"/>
      <c r="R45" s="18"/>
      <c r="S45" s="18"/>
      <c r="T45" s="18"/>
      <c r="U45" s="18"/>
      <c r="V45" s="18"/>
      <c r="W45" s="18"/>
      <c r="X45" s="18"/>
      <c r="Y45" s="18"/>
      <c r="Z45" s="11"/>
      <c r="AA45" s="11"/>
    </row>
    <row r="46" spans="2:27" ht="12" customHeight="1" x14ac:dyDescent="0.2">
      <c r="B46" s="26"/>
      <c r="C46" s="26"/>
      <c r="Z46" s="11"/>
      <c r="AA46" s="11"/>
    </row>
    <row r="47" spans="2:27" ht="12" customHeight="1" x14ac:dyDescent="0.2">
      <c r="B47" s="23"/>
      <c r="C47" s="23"/>
      <c r="Z47" s="11"/>
      <c r="AA47" s="11"/>
    </row>
    <row r="48" spans="2:27" ht="12" customHeight="1" x14ac:dyDescent="0.2">
      <c r="B48" s="23"/>
      <c r="C48" s="23"/>
      <c r="Z48" s="11"/>
      <c r="AA48" s="11"/>
    </row>
    <row r="49" spans="2:27" ht="12" customHeight="1" x14ac:dyDescent="0.2">
      <c r="B49" s="10"/>
      <c r="C49" s="10"/>
      <c r="Z49" s="11"/>
      <c r="AA49" s="11"/>
    </row>
  </sheetData>
  <phoneticPr fontId="10" type="noConversion"/>
  <printOptions horizontalCentered="1"/>
  <pageMargins left="0.59055118110236227" right="0.59055118110236227" top="0.59055118110236227" bottom="0.39370078740157483" header="0.31496062992125984" footer="0.31496062992125984"/>
  <pageSetup paperSize="9" orientation="portrait" horizontalDpi="4294967293" verticalDpi="0" r:id="rId1"/>
  <headerFooter alignWithMargins="0">
    <oddHeader>&amp;L&amp;"MS Sans Serif,Tučné"&amp;F&amp;R&amp;"MS Sans Serif,Tučná kurzíva"&amp;A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4</vt:i4>
      </vt:variant>
    </vt:vector>
  </HeadingPairs>
  <TitlesOfParts>
    <vt:vector size="15" baseType="lpstr">
      <vt:lpstr>OBSAH</vt:lpstr>
      <vt:lpstr>Domácí telefony, přísl. a ND</vt:lpstr>
      <vt:lpstr>komponenty GARANT 2-BUS</vt:lpstr>
      <vt:lpstr>TT GARANT s přímou volbou</vt:lpstr>
      <vt:lpstr>TT GARANT s kódovou volbou</vt:lpstr>
      <vt:lpstr>komponenty KARAT 2-BUS</vt:lpstr>
      <vt:lpstr>TT KARAT ANTIKA s přímou volbou</vt:lpstr>
      <vt:lpstr>TT KARAT ANTIKA s kód. volbou</vt:lpstr>
      <vt:lpstr>komponenty GUARD 2-BUS</vt:lpstr>
      <vt:lpstr>tabla GUARD s přímou volbou</vt:lpstr>
      <vt:lpstr>tabla GUARD s kódovou volbou</vt:lpstr>
      <vt:lpstr>'tabla GUARD s kódovou volbou'!Názvy_tisku</vt:lpstr>
      <vt:lpstr>'tabla GUARD s přímou volbou'!Názvy_tisku</vt:lpstr>
      <vt:lpstr>'TT KARAT ANTIKA s kód. volbou'!Názvy_tisku</vt:lpstr>
      <vt:lpstr>'TT KARAT ANTIKA s přímou volbou'!Názvy_tisku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Tomáš Bláha</dc:creator>
  <cp:lastModifiedBy>Tomáš Bláha</cp:lastModifiedBy>
  <cp:lastPrinted>2007-02-02T10:29:46Z</cp:lastPrinted>
  <dcterms:created xsi:type="dcterms:W3CDTF">2000-03-17T17:36:49Z</dcterms:created>
  <dcterms:modified xsi:type="dcterms:W3CDTF">2026-02-23T11:01:24Z</dcterms:modified>
</cp:coreProperties>
</file>